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240" yWindow="120" windowWidth="21075" windowHeight="9270"/>
  </bookViews>
  <sheets>
    <sheet name="водоснабжение питьевой водой" sheetId="1" r:id="rId1"/>
  </sheets>
  <externalReferences>
    <externalReference r:id="rId2"/>
  </externalReferences>
  <definedNames>
    <definedName name="anscount" hidden="1">1</definedName>
    <definedName name="checkCell_List02">'водоснабжение питьевой водой'!$D$10:$G$62</definedName>
    <definedName name="kind_of_activity">[1]TEHSHEET!$J$14:$J$16</definedName>
    <definedName name="kind_of_NDS">[1]TEHSHEET!$I$2:$I$4</definedName>
    <definedName name="kind_of_purchase_method">[1]TEHSHEET!$O$2:$O$4</definedName>
    <definedName name="List02_costs_OPS">'водоснабжение питьевой водой'!$G$32</definedName>
    <definedName name="List02_costs_PH">'водоснабжение питьевой водой'!$G$34</definedName>
    <definedName name="List02_flag_index_2">'водоснабжение питьевой водой'!$G$33</definedName>
    <definedName name="List02_flag_index_2_2">'водоснабжение питьевой водой'!$G$35</definedName>
    <definedName name="List02_p1">'водоснабжение питьевой водой'!$G$10</definedName>
    <definedName name="List02_p1_minus_p3">'водоснабжение питьевой водой'!$G$10,'водоснабжение питьевой водой'!$G$14</definedName>
    <definedName name="List02_p3">'водоснабжение питьевой водой'!$G$14</definedName>
    <definedName name="List02_p4">'водоснабжение питьевой водой'!$G$46</definedName>
    <definedName name="List02_revenue_from_activity_80_flag">'водоснабжение питьевой водой'!$G$47</definedName>
    <definedName name="List06_flag_year">[1]Инвестиции!$J$19:$J$25</definedName>
    <definedName name="org">[1]Титульный!$F$17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2_1">'водоснабжение питьевой водой'!$C$11:$C$13</definedName>
    <definedName name="pDel_List02_4">'водоснабжение питьевой водой'!$C$60:$C$61</definedName>
    <definedName name="pDel_List02_5">'водоснабжение питьевой водой'!$C$37:$C$40</definedName>
    <definedName name="pIns_List02_1">'водоснабжение питьевой водой'!$E$13</definedName>
    <definedName name="pIns_List02_4">'водоснабжение питьевой водой'!$E$61</definedName>
    <definedName name="pIns_List02_5">'водоснабжение питьевой водой'!$E$40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ource_of_funding">[1]TEHSHEET!$P$2:$P$13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_list">[1]TEHSHEET!$D$2:$D$6</definedName>
  </definedNames>
  <calcPr calcId="145621"/>
</workbook>
</file>

<file path=xl/calcChain.xml><?xml version="1.0" encoding="utf-8"?>
<calcChain xmlns="http://schemas.openxmlformats.org/spreadsheetml/2006/main">
  <c r="G51" i="1" l="1"/>
  <c r="G41" i="1"/>
  <c r="G36" i="1"/>
  <c r="G29" i="1"/>
  <c r="G27" i="1"/>
  <c r="G26" i="1" s="1"/>
  <c r="G14" i="1" s="1"/>
  <c r="G24" i="1"/>
  <c r="G16" i="1"/>
  <c r="G17" i="1" s="1"/>
  <c r="G10" i="1"/>
  <c r="D6" i="1"/>
  <c r="G46" i="1" l="1"/>
</calcChain>
</file>

<file path=xl/sharedStrings.xml><?xml version="1.0" encoding="utf-8"?>
<sst xmlns="http://schemas.openxmlformats.org/spreadsheetml/2006/main" count="168" uniqueCount="120">
  <si>
    <t>Приложение 2 к приказу ФСТ России от 15 мая 2013 г. N 129, Форма 2.7</t>
  </si>
  <si>
    <r>
      <t xml:space="preserve">Информация об основных показателях финансово-хозяйственной деятельности регулируемых организаций, включая структуру основных производственных затрат
</t>
    </r>
    <r>
      <rPr>
        <sz val="9"/>
        <rFont val="Tahoma"/>
        <family val="2"/>
        <charset val="204"/>
      </rPr>
      <t xml:space="preserve">(в части регулируемой деятельности) </t>
    </r>
    <r>
      <rPr>
        <sz val="10"/>
        <rFont val="Tahoma"/>
        <family val="2"/>
        <charset val="204"/>
      </rPr>
      <t>*</t>
    </r>
  </si>
  <si>
    <t>№ п/п</t>
  </si>
  <si>
    <t>Информация, подлежащая раскрытию</t>
  </si>
  <si>
    <t>Единица измерения</t>
  </si>
  <si>
    <t>Значение</t>
  </si>
  <si>
    <t>1</t>
  </si>
  <si>
    <t>2</t>
  </si>
  <si>
    <t>3</t>
  </si>
  <si>
    <t>4</t>
  </si>
  <si>
    <t>Выручка от регулируемой деятельности, в том числе по видам деятельности:</t>
  </si>
  <si>
    <t>тыс руб</t>
  </si>
  <si>
    <t>1.0</t>
  </si>
  <si>
    <t>1.1</t>
  </si>
  <si>
    <t>водоснабжение питьевой водой</t>
  </si>
  <si>
    <t>Добавить вид деятельности</t>
  </si>
  <si>
    <t xml:space="preserve">Себестоимость производимых товаров (оказываемых услуг) по регулируемому виду деятельности, включая: </t>
  </si>
  <si>
    <t>2.1</t>
  </si>
  <si>
    <t>Расходы на оплату холодной воды, приобретаемой у других организаций для последующей подачи потребителям</t>
  </si>
  <si>
    <t>2.2</t>
  </si>
  <si>
    <t>Расходы на покупаемую электрическую энергию (мощность), используемую в технологическом процессе</t>
  </si>
  <si>
    <t>2.2.1</t>
  </si>
  <si>
    <t>Средневзвешенная стоимость 1 кВт.ч (с учетом мощности)</t>
  </si>
  <si>
    <t>руб</t>
  </si>
  <si>
    <t>2.2.2</t>
  </si>
  <si>
    <t>Объем приобретения электрической энергии</t>
  </si>
  <si>
    <t>тыс кВт.ч</t>
  </si>
  <si>
    <t>2.3</t>
  </si>
  <si>
    <t>Расходы на хим.реагенты, используемые в технологическом процессе</t>
  </si>
  <si>
    <t>2.4</t>
  </si>
  <si>
    <t>Расходы на оплату труда основного производственного персонала</t>
  </si>
  <si>
    <t>2.5</t>
  </si>
  <si>
    <t>Отчисления на социальные нужды основного производственного персонала</t>
  </si>
  <si>
    <t>2.6</t>
  </si>
  <si>
    <t>Расходы на оплату труда административно-управленческого персонала</t>
  </si>
  <si>
    <t>2.7</t>
  </si>
  <si>
    <t>Отчисления на социальные нужды административно-управленческого персонала</t>
  </si>
  <si>
    <t>2.8</t>
  </si>
  <si>
    <t>Расходы на амортизацию основных производственных средств</t>
  </si>
  <si>
    <t>2.9</t>
  </si>
  <si>
    <t>Расходы на аренду имущества, используемого для осуществления регулируемого вида деятельности</t>
  </si>
  <si>
    <t>2.10</t>
  </si>
  <si>
    <t>Общепроизводственные расходы, в том числе отнесенные к ним:</t>
  </si>
  <si>
    <t>2.10.1</t>
  </si>
  <si>
    <t>Расходы на текущий ремонт</t>
  </si>
  <si>
    <t>2.10.2</t>
  </si>
  <si>
    <t>Расходы на капитальный ремонт</t>
  </si>
  <si>
    <t>2.11</t>
  </si>
  <si>
    <t>Общехозяйственные расходы, в том числе отнесенные к ним:</t>
  </si>
  <si>
    <t>2.11.1</t>
  </si>
  <si>
    <t>2.11.2</t>
  </si>
  <si>
    <t>2.12</t>
  </si>
  <si>
    <t>Расходы на капитальный и текущий ремонт основных производственных средств, в том числе:</t>
  </si>
  <si>
    <t>2.12.1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</si>
  <si>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</si>
  <si>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x</t>
  </si>
  <si>
    <t>отсутствует</t>
  </si>
  <si>
    <t>2.13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</si>
  <si>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</si>
  <si>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2.13.1</t>
  </si>
  <si>
    <t>2.14</t>
  </si>
  <si>
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 (Официальный интернет-портал правовой информации http://www.pravo.gov.ru, 15.05.2013)</t>
  </si>
  <si>
    <t>2.14.0</t>
  </si>
  <si>
    <t>О</t>
  </si>
  <si>
    <t>2.14.1</t>
  </si>
  <si>
    <t>Налоги (земельный и водный)</t>
  </si>
  <si>
    <t>2.14.2</t>
  </si>
  <si>
    <t>Аренда земельных участков</t>
  </si>
  <si>
    <t>Добавить прочие расходы</t>
  </si>
  <si>
    <t>Чистая прибыль, полученная от регулируемого вида деятельности, в том числе:</t>
  </si>
  <si>
    <t>3.1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</si>
  <si>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</si>
  <si>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Сведения об изменении стоимости основных фондов (в том числе за счет их ввода в эксплуатацию (вывода из эксплуатации)), их переоценки</t>
  </si>
  <si>
    <t>4.1</t>
  </si>
  <si>
    <t>За счет ввода в эксплуатацию (вывода из эксплуатации)</t>
  </si>
  <si>
    <t>4.2</t>
  </si>
  <si>
    <t>Стоимость переоценки основных фондов</t>
  </si>
  <si>
    <t>5</t>
  </si>
  <si>
    <t>Валовая прибыль (убытки) от продажи товаров и услуг по регулируемому виду деятельности</t>
  </si>
  <si>
    <t>6</t>
  </si>
  <si>
    <t>Годовая бухгалтерская отчетность, включая бухгалтерский баланс и приложения к нему**</t>
  </si>
  <si>
    <t>http://baz.rusal.ru/Default.aspx</t>
  </si>
  <si>
    <t>7</t>
  </si>
  <si>
    <t>Объем поднятой воды</t>
  </si>
  <si>
    <t>тыс м3</t>
  </si>
  <si>
    <t>8</t>
  </si>
  <si>
    <t>Объем покупной воды</t>
  </si>
  <si>
    <t>9</t>
  </si>
  <si>
    <t>Объем воды, пропущенной через очистные сооружения</t>
  </si>
  <si>
    <t>10</t>
  </si>
  <si>
    <t>Объем отпущенной потребителям воды, в том числе:</t>
  </si>
  <si>
    <t>10.1</t>
  </si>
  <si>
    <t>По приборам учета</t>
  </si>
  <si>
    <t>10.2</t>
  </si>
  <si>
    <t>Расчетным путем (по нормативам потребления)</t>
  </si>
  <si>
    <t>11</t>
  </si>
  <si>
    <t>Потери воды в сетях</t>
  </si>
  <si>
    <t>%</t>
  </si>
  <si>
    <t>12</t>
  </si>
  <si>
    <t>Среднесписочная численность основного производственного персонала</t>
  </si>
  <si>
    <t xml:space="preserve"> чел</t>
  </si>
  <si>
    <t>13</t>
  </si>
  <si>
    <t>Удельный расход электроэнергии на подачу воды в сеть</t>
  </si>
  <si>
    <t>тыс кВт.ч/тыс м3</t>
  </si>
  <si>
    <t>14</t>
  </si>
  <si>
    <t>Расход воды на собственные нужды (процент объема отпуска воды потребителям), в том числе:</t>
  </si>
  <si>
    <t>14.1</t>
  </si>
  <si>
    <t>Хозяйственно-бытовые</t>
  </si>
  <si>
    <t>15</t>
  </si>
  <si>
    <t>Показатели использования производственных объектов (по объему перекачки) по отношению к пиковому дню отчетного года</t>
  </si>
  <si>
    <t>15.0</t>
  </si>
  <si>
    <t>Добавить объект</t>
  </si>
  <si>
    <t>16</t>
  </si>
  <si>
    <t>Комментарии</t>
  </si>
  <si>
    <t>-</t>
  </si>
  <si>
    <t>*</t>
  </si>
  <si>
    <t>Раскрывается не позднее 30 дней со дня сдачи годового бухгалтерского баланса в налоговые органы.</t>
  </si>
  <si>
    <t>Информация должна соответствовать  бухгалтерской отчетности за отчетный год.</t>
  </si>
  <si>
    <t>**</t>
  </si>
  <si>
    <t>Указывается ссылка на бухгалтерский баланс и приложения к нему, размещенные в сети "Интернет" в соответствии с пунктом 5 Правил заполнения форм предоставления информации, подлежащей раскрытию, организациями, осуществляющими горячее водоснабжение, холодное водоснабжение и водоотведение, и органами регулирования тарифов, утвержденными Приказом ФСТ России от 15.05.2013 №129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</si>
</sst>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_-* #,##0.00[$€-1]_-;\-* #,##0.00[$€-1]_-;_-* &quot;-&quot;??[$€-1]_-"/>
    <numFmt numFmtId="166" formatCode="&quot;$&quot;#,##0_);[Red]\(&quot;$&quot;#,##0\)"/>
  </numFmts>
  <fonts count="38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theme="1"/>
      <name val="Tahoma"/>
      <family val="2"/>
      <charset val="204"/>
    </font>
    <font>
      <sz val="9"/>
      <color indexed="55"/>
      <name val="Tahoma"/>
      <family val="2"/>
      <charset val="204"/>
    </font>
    <font>
      <sz val="11"/>
      <color indexed="55"/>
      <name val="Wingdings 2"/>
      <family val="1"/>
      <charset val="2"/>
    </font>
    <font>
      <b/>
      <sz val="9"/>
      <color indexed="62"/>
      <name val="Tahoma"/>
      <family val="2"/>
      <charset val="204"/>
    </font>
    <font>
      <sz val="10"/>
      <name val="Arial"/>
      <family val="2"/>
      <charset val="204"/>
    </font>
    <font>
      <b/>
      <u/>
      <sz val="9"/>
      <color indexed="12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b/>
      <sz val="10"/>
      <color indexed="62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sz val="12"/>
      <name val="Webdings"/>
      <family val="1"/>
      <charset val="2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3"/>
      <name val="Tahoma"/>
      <family val="2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u/>
      <sz val="10"/>
      <color indexed="12"/>
      <name val="Times New Roman Cyr"/>
      <charset val="204"/>
    </font>
    <font>
      <u/>
      <sz val="10"/>
      <color theme="10"/>
      <name val="Arial Cyr"/>
      <charset val="204"/>
    </font>
    <font>
      <u/>
      <sz val="11"/>
      <color theme="10"/>
      <name val="Calibri"/>
      <family val="2"/>
      <charset val="204"/>
    </font>
    <font>
      <sz val="10"/>
      <color theme="1"/>
      <name val="Arial Cyr"/>
      <family val="2"/>
      <charset val="204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rgb="FFEAEAEA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Down">
        <fgColor rgb="FFD7EAD3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0F0F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55"/>
      </left>
      <right/>
      <top style="thin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/>
      <top style="double">
        <color indexed="55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 style="thin">
        <color indexed="22"/>
      </left>
      <right/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6">
    <xf numFmtId="49" fontId="0" fillId="0" borderId="0" applyBorder="0">
      <alignment vertical="top"/>
    </xf>
    <xf numFmtId="0" fontId="3" fillId="0" borderId="0"/>
    <xf numFmtId="0" fontId="7" fillId="0" borderId="0"/>
    <xf numFmtId="0" fontId="9" fillId="0" borderId="0" applyBorder="0">
      <alignment horizontal="center" vertical="center" wrapText="1"/>
    </xf>
    <xf numFmtId="0" fontId="10" fillId="0" borderId="4" applyBorder="0">
      <alignment horizontal="center" vertical="center" wrapText="1"/>
    </xf>
    <xf numFmtId="0" fontId="2" fillId="0" borderId="0"/>
    <xf numFmtId="0" fontId="15" fillId="0" borderId="0"/>
    <xf numFmtId="0" fontId="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165" fontId="17" fillId="0" borderId="0"/>
    <xf numFmtId="0" fontId="18" fillId="0" borderId="0"/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38" fontId="19" fillId="0" borderId="0">
      <alignment vertical="top"/>
    </xf>
    <xf numFmtId="0" fontId="20" fillId="8" borderId="18" applyNumberFormat="0" applyAlignment="0"/>
    <xf numFmtId="0" fontId="8" fillId="0" borderId="18" applyNumberFormat="0" applyAlignment="0">
      <protection locked="0"/>
    </xf>
    <xf numFmtId="0" fontId="8" fillId="0" borderId="18" applyNumberFormat="0" applyAlignment="0">
      <protection locked="0"/>
    </xf>
    <xf numFmtId="166" fontId="21" fillId="0" borderId="0" applyFont="0" applyFill="0" applyBorder="0" applyAlignment="0" applyProtection="0"/>
    <xf numFmtId="0" fontId="22" fillId="0" borderId="0" applyFill="0" applyBorder="0" applyProtection="0">
      <alignment vertical="center"/>
    </xf>
    <xf numFmtId="0" fontId="8" fillId="6" borderId="18" applyAlignment="0">
      <alignment horizontal="left" vertical="center"/>
    </xf>
    <xf numFmtId="0" fontId="23" fillId="6" borderId="18" applyNumberFormat="0" applyAlignment="0">
      <alignment horizontal="left"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8" fillId="9" borderId="18" applyNumberFormat="0" applyAlignment="0"/>
    <xf numFmtId="0" fontId="8" fillId="10" borderId="18" applyNumberFormat="0" applyAlignment="0"/>
    <xf numFmtId="0" fontId="8" fillId="10" borderId="18" applyNumberFormat="0" applyAlignment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/>
    <xf numFmtId="0" fontId="22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0" fontId="28" fillId="11" borderId="19" applyNumberFormat="0">
      <alignment horizontal="center" vertical="center"/>
    </xf>
    <xf numFmtId="49" fontId="29" fillId="12" borderId="20" applyNumberFormat="0">
      <alignment horizontal="center"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4" fontId="5" fillId="7" borderId="21" applyBorder="0">
      <alignment horizontal="right"/>
    </xf>
    <xf numFmtId="49" fontId="5" fillId="0" borderId="0" applyBorder="0">
      <alignment vertical="top"/>
    </xf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35" fillId="0" borderId="0"/>
    <xf numFmtId="0" fontId="1" fillId="0" borderId="0"/>
    <xf numFmtId="0" fontId="35" fillId="0" borderId="0"/>
    <xf numFmtId="0" fontId="36" fillId="13" borderId="0" applyNumberFormat="0" applyBorder="0" applyAlignment="0">
      <alignment horizontal="left" vertical="center"/>
    </xf>
    <xf numFmtId="0" fontId="3" fillId="0" borderId="0"/>
    <xf numFmtId="49" fontId="5" fillId="0" borderId="0" applyBorder="0">
      <alignment vertical="top"/>
    </xf>
    <xf numFmtId="0" fontId="3" fillId="0" borderId="0"/>
    <xf numFmtId="0" fontId="36" fillId="13" borderId="0" applyNumberFormat="0" applyBorder="0" applyAlignment="0">
      <alignment horizontal="left" vertical="center"/>
    </xf>
    <xf numFmtId="0" fontId="36" fillId="13" borderId="0" applyNumberFormat="0" applyBorder="0" applyAlignment="0">
      <alignment horizontal="left" vertical="center"/>
    </xf>
    <xf numFmtId="49" fontId="5" fillId="0" borderId="0" applyBorder="0">
      <alignment vertical="top"/>
    </xf>
    <xf numFmtId="0" fontId="3" fillId="0" borderId="0"/>
    <xf numFmtId="0" fontId="15" fillId="0" borderId="0"/>
    <xf numFmtId="0" fontId="3" fillId="0" borderId="0"/>
    <xf numFmtId="49" fontId="5" fillId="0" borderId="0" applyBorder="0">
      <alignment vertical="top"/>
    </xf>
    <xf numFmtId="0" fontId="3" fillId="0" borderId="0"/>
    <xf numFmtId="49" fontId="5" fillId="13" borderId="0" applyBorder="0">
      <alignment vertical="top"/>
    </xf>
    <xf numFmtId="49" fontId="5" fillId="13" borderId="0" applyBorder="0">
      <alignment vertical="top"/>
    </xf>
    <xf numFmtId="0" fontId="36" fillId="13" borderId="0" applyNumberFormat="0" applyBorder="0" applyAlignment="0">
      <alignment horizontal="left" vertical="center"/>
    </xf>
    <xf numFmtId="0" fontId="37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" fontId="5" fillId="3" borderId="0" applyBorder="0">
      <alignment horizontal="right"/>
    </xf>
    <xf numFmtId="4" fontId="5" fillId="3" borderId="0" applyFont="0" applyBorder="0">
      <alignment horizontal="right"/>
    </xf>
    <xf numFmtId="4" fontId="5" fillId="3" borderId="0" applyBorder="0">
      <alignment horizontal="right"/>
    </xf>
    <xf numFmtId="4" fontId="5" fillId="3" borderId="22" applyBorder="0">
      <alignment horizontal="right"/>
    </xf>
  </cellStyleXfs>
  <cellXfs count="54">
    <xf numFmtId="49" fontId="0" fillId="0" borderId="0" xfId="0">
      <alignment vertical="top"/>
    </xf>
    <xf numFmtId="49" fontId="4" fillId="0" borderId="0" xfId="1" applyNumberFormat="1" applyFont="1" applyFill="1" applyAlignment="1" applyProtection="1">
      <alignment horizontal="center" vertical="center" wrapText="1"/>
    </xf>
    <xf numFmtId="0" fontId="4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 wrapText="1"/>
    </xf>
    <xf numFmtId="0" fontId="5" fillId="2" borderId="0" xfId="1" applyFont="1" applyFill="1" applyBorder="1" applyAlignment="1" applyProtection="1">
      <alignment vertical="center" wrapText="1"/>
    </xf>
    <xf numFmtId="0" fontId="6" fillId="2" borderId="0" xfId="1" applyFont="1" applyFill="1" applyBorder="1" applyAlignment="1" applyProtection="1">
      <alignment horizontal="right" vertical="center"/>
    </xf>
    <xf numFmtId="0" fontId="8" fillId="0" borderId="1" xfId="2" applyFont="1" applyBorder="1" applyAlignment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10" fillId="2" borderId="0" xfId="1" applyFont="1" applyFill="1" applyBorder="1" applyAlignment="1" applyProtection="1">
      <alignment horizontal="center" vertical="center" wrapText="1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0" borderId="3" xfId="4" applyFont="1" applyFill="1" applyBorder="1" applyAlignment="1" applyProtection="1">
      <alignment horizontal="center" vertical="center" wrapText="1"/>
    </xf>
    <xf numFmtId="0" fontId="5" fillId="0" borderId="5" xfId="4" applyFont="1" applyFill="1" applyBorder="1" applyAlignment="1" applyProtection="1">
      <alignment horizontal="center" vertical="center" wrapText="1"/>
    </xf>
    <xf numFmtId="0" fontId="11" fillId="0" borderId="6" xfId="5" applyFont="1" applyBorder="1"/>
    <xf numFmtId="49" fontId="12" fillId="2" borderId="7" xfId="4" applyNumberFormat="1" applyFont="1" applyFill="1" applyBorder="1" applyAlignment="1" applyProtection="1">
      <alignment horizontal="center" vertical="center" wrapText="1"/>
    </xf>
    <xf numFmtId="0" fontId="11" fillId="0" borderId="0" xfId="5" applyFont="1"/>
    <xf numFmtId="49" fontId="5" fillId="2" borderId="8" xfId="1" applyNumberFormat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left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0" fontId="11" fillId="0" borderId="11" xfId="5" applyFont="1" applyBorder="1"/>
    <xf numFmtId="4" fontId="4" fillId="0" borderId="12" xfId="1" applyNumberFormat="1" applyFont="1" applyFill="1" applyBorder="1" applyAlignment="1" applyProtection="1">
      <alignment horizontal="right" vertical="center" wrapText="1"/>
    </xf>
    <xf numFmtId="4" fontId="4" fillId="0" borderId="10" xfId="1" applyNumberFormat="1" applyFont="1" applyFill="1" applyBorder="1" applyAlignment="1" applyProtection="1">
      <alignment horizontal="right" vertical="center" wrapText="1"/>
    </xf>
    <xf numFmtId="0" fontId="13" fillId="0" borderId="0" xfId="1" applyFont="1" applyFill="1" applyAlignment="1" applyProtection="1">
      <alignment horizontal="center" vertical="center" wrapText="1"/>
    </xf>
    <xf numFmtId="49" fontId="0" fillId="2" borderId="13" xfId="1" applyNumberFormat="1" applyFont="1" applyFill="1" applyBorder="1" applyAlignment="1" applyProtection="1">
      <alignment horizontal="center" vertical="center" wrapText="1"/>
    </xf>
    <xf numFmtId="49" fontId="0" fillId="4" borderId="13" xfId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13" xfId="1" applyFont="1" applyFill="1" applyBorder="1" applyAlignment="1" applyProtection="1">
      <alignment horizontal="center" vertical="center" wrapText="1"/>
    </xf>
    <xf numFmtId="4" fontId="5" fillId="4" borderId="13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14" xfId="5" applyBorder="1"/>
    <xf numFmtId="49" fontId="4" fillId="0" borderId="0" xfId="0" applyNumberFormat="1" applyFont="1" applyAlignment="1">
      <alignment horizontal="center" vertical="top"/>
    </xf>
    <xf numFmtId="49" fontId="4" fillId="0" borderId="0" xfId="0" applyFont="1">
      <alignment vertical="top"/>
    </xf>
    <xf numFmtId="49" fontId="5" fillId="0" borderId="0" xfId="0" applyFont="1" applyBorder="1">
      <alignment vertical="top"/>
    </xf>
    <xf numFmtId="49" fontId="10" fillId="5" borderId="12" xfId="0" applyFont="1" applyFill="1" applyBorder="1" applyAlignment="1" applyProtection="1">
      <alignment horizontal="center" vertical="center"/>
    </xf>
    <xf numFmtId="49" fontId="14" fillId="5" borderId="15" xfId="0" applyFont="1" applyFill="1" applyBorder="1" applyAlignment="1" applyProtection="1">
      <alignment horizontal="left" vertical="center" indent="1"/>
    </xf>
    <xf numFmtId="49" fontId="14" fillId="5" borderId="15" xfId="0" applyFont="1" applyFill="1" applyBorder="1" applyAlignment="1" applyProtection="1">
      <alignment horizontal="left" vertical="center"/>
    </xf>
    <xf numFmtId="49" fontId="14" fillId="5" borderId="16" xfId="0" applyFont="1" applyFill="1" applyBorder="1" applyAlignment="1" applyProtection="1">
      <alignment horizontal="right" vertical="center"/>
    </xf>
    <xf numFmtId="49" fontId="5" fillId="0" borderId="11" xfId="0" applyFont="1" applyBorder="1">
      <alignment vertical="top"/>
    </xf>
    <xf numFmtId="49" fontId="5" fillId="0" borderId="0" xfId="0" applyFont="1">
      <alignment vertical="top"/>
    </xf>
    <xf numFmtId="0" fontId="5" fillId="0" borderId="9" xfId="1" applyFont="1" applyFill="1" applyBorder="1" applyAlignment="1" applyProtection="1">
      <alignment horizontal="left" vertical="center" wrapText="1" indent="1"/>
    </xf>
    <xf numFmtId="4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11" xfId="6" applyFont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left" vertical="center" wrapText="1" indent="2"/>
    </xf>
    <xf numFmtId="164" fontId="5" fillId="4" borderId="10" xfId="1" applyNumberFormat="1" applyFont="1" applyFill="1" applyBorder="1" applyAlignment="1" applyProtection="1">
      <alignment horizontal="right" vertical="center" wrapText="1"/>
      <protection locked="0"/>
    </xf>
    <xf numFmtId="49" fontId="5" fillId="6" borderId="10" xfId="7" applyNumberFormat="1" applyFont="1" applyFill="1" applyBorder="1" applyAlignment="1" applyProtection="1">
      <alignment horizontal="center" vertical="center" wrapText="1"/>
    </xf>
    <xf numFmtId="49" fontId="0" fillId="4" borderId="13" xfId="1" applyNumberFormat="1" applyFont="1" applyFill="1" applyBorder="1" applyAlignment="1" applyProtection="1">
      <alignment horizontal="left" vertical="center" wrapText="1" indent="2"/>
      <protection locked="0"/>
    </xf>
    <xf numFmtId="49" fontId="14" fillId="5" borderId="15" xfId="0" applyFont="1" applyFill="1" applyBorder="1" applyAlignment="1" applyProtection="1">
      <alignment horizontal="left" vertical="center" indent="2"/>
    </xf>
    <xf numFmtId="49" fontId="16" fillId="7" borderId="10" xfId="8" applyNumberFormat="1" applyFont="1" applyFill="1" applyBorder="1" applyAlignment="1" applyProtection="1">
      <alignment horizontal="left" vertical="center" wrapText="1"/>
      <protection locked="0"/>
    </xf>
    <xf numFmtId="164" fontId="5" fillId="3" borderId="10" xfId="1" applyNumberFormat="1" applyFont="1" applyFill="1" applyBorder="1" applyAlignment="1" applyProtection="1">
      <alignment horizontal="right" vertical="center" wrapText="1"/>
    </xf>
    <xf numFmtId="49" fontId="5" fillId="7" borderId="10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1" applyFont="1" applyFill="1" applyBorder="1" applyAlignment="1" applyProtection="1">
      <alignment vertical="center" wrapText="1"/>
    </xf>
    <xf numFmtId="0" fontId="5" fillId="0" borderId="0" xfId="1" applyFont="1" applyFill="1" applyAlignment="1" applyProtection="1">
      <alignment horizontal="right" vertical="center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Fill="1" applyAlignment="1" applyProtection="1">
      <alignment horizontal="right" vertical="top" wrapText="1"/>
    </xf>
    <xf numFmtId="0" fontId="5" fillId="0" borderId="0" xfId="1" applyFont="1" applyFill="1" applyAlignment="1" applyProtection="1">
      <alignment horizontal="justify" vertical="top" wrapText="1"/>
    </xf>
  </cellXfs>
  <cellStyles count="86">
    <cellStyle name=" 1" xfId="9"/>
    <cellStyle name=" 1 2" xfId="10"/>
    <cellStyle name=" 1_Stage1" xfId="11"/>
    <cellStyle name="_Model_RAB Мой_PR.PROG.WARM.NOTCOMBI.2012.2.16_v1.4(04.04.11) " xfId="12"/>
    <cellStyle name="_Model_RAB Мой_Книга2_PR.PROG.WARM.NOTCOMBI.2012.2.16_v1.4(04.04.11) " xfId="13"/>
    <cellStyle name="_Model_RAB_MRSK_svod_PR.PROG.WARM.NOTCOMBI.2012.2.16_v1.4(04.04.11) " xfId="14"/>
    <cellStyle name="_Model_RAB_MRSK_svod_Книга2_PR.PROG.WARM.NOTCOMBI.2012.2.16_v1.4(04.04.11) " xfId="15"/>
    <cellStyle name="_МОДЕЛЬ_1 (2)_PR.PROG.WARM.NOTCOMBI.2012.2.16_v1.4(04.04.11) " xfId="16"/>
    <cellStyle name="_МОДЕЛЬ_1 (2)_Книга2_PR.PROG.WARM.NOTCOMBI.2012.2.16_v1.4(04.04.11) " xfId="17"/>
    <cellStyle name="_пр 5 тариф RAB_PR.PROG.WARM.NOTCOMBI.2012.2.16_v1.4(04.04.11) " xfId="18"/>
    <cellStyle name="_пр 5 тариф RAB_Книга2_PR.PROG.WARM.NOTCOMBI.2012.2.16_v1.4(04.04.11) " xfId="19"/>
    <cellStyle name="_Расчет RAB_22072008_PR.PROG.WARM.NOTCOMBI.2012.2.16_v1.4(04.04.11) " xfId="20"/>
    <cellStyle name="_Расчет RAB_22072008_Книга2_PR.PROG.WARM.NOTCOMBI.2012.2.16_v1.4(04.04.11) " xfId="21"/>
    <cellStyle name="_Расчет RAB_Лен и МОЭСК_с 2010 года_14.04.2009_со сглаж_version 3.0_без ФСК_PR.PROG.WARM.NOTCOMBI.2012.2.16_v1.4(04.04.11) " xfId="22"/>
    <cellStyle name="_Расчет RAB_Лен и МОЭСК_с 2010 года_14.04.2009_со сглаж_version 3.0_без ФСК_Книга2_PR.PROG.WARM.NOTCOMBI.2012.2.16_v1.4(04.04.11) " xfId="23"/>
    <cellStyle name="Action" xfId="24"/>
    <cellStyle name="Cells" xfId="25"/>
    <cellStyle name="Cells 2" xfId="26"/>
    <cellStyle name="Currency [0]" xfId="27"/>
    <cellStyle name="Currency2" xfId="28"/>
    <cellStyle name="DblClick" xfId="29"/>
    <cellStyle name="DblClickWeb" xfId="30"/>
    <cellStyle name="Followed Hyperlink" xfId="31"/>
    <cellStyle name="Formuls" xfId="32"/>
    <cellStyle name="Header" xfId="33"/>
    <cellStyle name="Header 3" xfId="34"/>
    <cellStyle name="Hyperlink" xfId="35"/>
    <cellStyle name="normal" xfId="36"/>
    <cellStyle name="Normal1" xfId="37"/>
    <cellStyle name="Normal2" xfId="38"/>
    <cellStyle name="Percent1" xfId="39"/>
    <cellStyle name="Title" xfId="40"/>
    <cellStyle name="Title 4" xfId="41"/>
    <cellStyle name="Гиперссылка" xfId="8" builtinId="8"/>
    <cellStyle name="Гиперссылка 2" xfId="42"/>
    <cellStyle name="Гиперссылка 2 2" xfId="43"/>
    <cellStyle name="Гиперссылка 2 2 2" xfId="44"/>
    <cellStyle name="Гиперссылка 3" xfId="45"/>
    <cellStyle name="Гиперссылка 4" xfId="46"/>
    <cellStyle name="Гиперссылка 4 2" xfId="47"/>
    <cellStyle name="Гиперссылка 4 2 2" xfId="48"/>
    <cellStyle name="Гиперссылка 4 3" xfId="49"/>
    <cellStyle name="Гиперссылка 4 6" xfId="50"/>
    <cellStyle name="Гиперссылка 5" xfId="51"/>
    <cellStyle name="Заголовок" xfId="3"/>
    <cellStyle name="ЗаголовокСтолбца" xfId="4"/>
    <cellStyle name="Значение" xfId="52"/>
    <cellStyle name="Обычный" xfId="0" builtinId="0"/>
    <cellStyle name="Обычный 10" xfId="53"/>
    <cellStyle name="Обычный 11" xfId="54"/>
    <cellStyle name="Обычный 11 3" xfId="55"/>
    <cellStyle name="Обычный 12" xfId="5"/>
    <cellStyle name="Обычный 12 2" xfId="56"/>
    <cellStyle name="Обычный 12 3" xfId="57"/>
    <cellStyle name="Обычный 12 3 2" xfId="58"/>
    <cellStyle name="Обычный 12 4" xfId="59"/>
    <cellStyle name="Обычный 14" xfId="60"/>
    <cellStyle name="Обычный 14 2" xfId="61"/>
    <cellStyle name="Обычный 16" xfId="62"/>
    <cellStyle name="Обычный 2" xfId="63"/>
    <cellStyle name="Обычный 2 10" xfId="64"/>
    <cellStyle name="Обычный 2 10 2" xfId="65"/>
    <cellStyle name="Обычный 2 14" xfId="66"/>
    <cellStyle name="Обычный 2 2" xfId="67"/>
    <cellStyle name="Обычный 2 3" xfId="68"/>
    <cellStyle name="Обычный 2 7" xfId="69"/>
    <cellStyle name="Обычный 2 8" xfId="70"/>
    <cellStyle name="Обычный 2_НВВ - сети долгосрочный (15.07) - передано на оформление 2" xfId="71"/>
    <cellStyle name="Обычный 3" xfId="72"/>
    <cellStyle name="Обычный 3 2" xfId="73"/>
    <cellStyle name="Обычный 3 3" xfId="74"/>
    <cellStyle name="Обычный 3 3 2" xfId="75"/>
    <cellStyle name="Обычный 4" xfId="76"/>
    <cellStyle name="Обычный 5" xfId="77"/>
    <cellStyle name="Обычный 9 2" xfId="78"/>
    <cellStyle name="Обычный_Forma_5_Книга2" xfId="6"/>
    <cellStyle name="Обычный_ЖКУ_проект3" xfId="7"/>
    <cellStyle name="Обычный_Мониторинг инвестиций" xfId="1"/>
    <cellStyle name="Обычный_Шаблон по источникам для Модуля Реестр (2)" xfId="2"/>
    <cellStyle name="Процентный 10" xfId="79"/>
    <cellStyle name="Процентный 2" xfId="80"/>
    <cellStyle name="Стиль 1" xfId="81"/>
    <cellStyle name="Формула" xfId="82"/>
    <cellStyle name="Формула 3" xfId="83"/>
    <cellStyle name="Формула_GRES.2007.5" xfId="84"/>
    <cellStyle name="ФормулаВБ_Мониторинг инвестиций" xfId="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46</xdr:row>
      <xdr:rowOff>0</xdr:rowOff>
    </xdr:from>
    <xdr:to>
      <xdr:col>7</xdr:col>
      <xdr:colOff>219075</xdr:colOff>
      <xdr:row>46</xdr:row>
      <xdr:rowOff>219075</xdr:rowOff>
    </xdr:to>
    <xdr:pic macro="[1]!modInfo.MainSheetHelp">
      <xdr:nvPicPr>
        <xdr:cNvPr id="2" name="ExcludeHelp_1" descr="Справка по листу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189672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30.04.2015/JKH.OPEN.INFO.BALANCE.HVS(v6.0.3)%20&#1076;&#1086;%2030.04.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Комментарии"/>
      <sheetName val="Проверка"/>
      <sheetName val="AllSheetsInThisWorkbook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definedNames>
      <definedName name="modInfo.MainSheetHelp"/>
    </definedNames>
    <sheetDataSet>
      <sheetData sheetId="0"/>
      <sheetData sheetId="1">
        <row r="3">
          <cell r="B3" t="str">
            <v>Версия 6.0.3</v>
          </cell>
        </row>
      </sheetData>
      <sheetData sheetId="2"/>
      <sheetData sheetId="3">
        <row r="17">
          <cell r="F17" t="str">
            <v>ОАО "Сибирско-Уральская алюминиевая компания" Филиал "Богословский алюминиевый завод Сибирско-Уральской алюминиевой компании", г.Краснотурьинск</v>
          </cell>
        </row>
      </sheetData>
      <sheetData sheetId="4"/>
      <sheetData sheetId="5"/>
      <sheetData sheetId="6"/>
      <sheetData sheetId="7"/>
      <sheetData sheetId="8">
        <row r="19">
          <cell r="J19" t="str">
            <v>y</v>
          </cell>
        </row>
        <row r="22">
          <cell r="J22" t="str">
            <v>y</v>
          </cell>
        </row>
      </sheetData>
      <sheetData sheetId="9"/>
      <sheetData sheetId="10"/>
      <sheetData sheetId="11"/>
      <sheetData sheetId="12"/>
      <sheetData sheetId="13"/>
      <sheetData sheetId="14">
        <row r="2">
          <cell r="D2">
            <v>2013</v>
          </cell>
          <cell r="I2" t="str">
            <v>общий</v>
          </cell>
          <cell r="O2" t="str">
            <v>торги/аукционы</v>
          </cell>
          <cell r="P2" t="str">
            <v>кредиты банков</v>
          </cell>
        </row>
        <row r="3">
          <cell r="D3">
            <v>2014</v>
          </cell>
          <cell r="I3" t="str">
            <v>общий с учетом освобождения от уплаты НДС</v>
          </cell>
          <cell r="O3" t="str">
            <v>прямые договора без торгов</v>
          </cell>
          <cell r="P3" t="str">
            <v>кредиты иностранных банков</v>
          </cell>
        </row>
        <row r="4">
          <cell r="D4">
            <v>2015</v>
          </cell>
          <cell r="I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O4" t="str">
            <v>прочее</v>
          </cell>
          <cell r="P4" t="str">
            <v>заемные ср-ва др. организаций</v>
          </cell>
        </row>
        <row r="5">
          <cell r="D5">
            <v>2016</v>
          </cell>
          <cell r="P5" t="str">
            <v>федеральный бюджет</v>
          </cell>
        </row>
        <row r="6">
          <cell r="D6">
            <v>2017</v>
          </cell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  <row r="14">
          <cell r="J14" t="str">
            <v>холодное водоснабжение</v>
          </cell>
        </row>
        <row r="15">
          <cell r="J15" t="str">
            <v>транспортировка холодной воды</v>
          </cell>
        </row>
        <row r="16">
          <cell r="J16" t="str">
            <v>подключение (технологическое присоединение) к централизованной системе холодного водоснабжения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2">
    <tabColor indexed="31"/>
    <pageSetUpPr fitToPage="1"/>
  </sheetPr>
  <dimension ref="A1:H68"/>
  <sheetViews>
    <sheetView showGridLines="0" tabSelected="1" topLeftCell="C13" zoomScaleNormal="100" workbookViewId="0">
      <selection activeCell="E22" sqref="E22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7.7109375" style="3" customWidth="1"/>
    <col min="5" max="5" width="54.5703125" style="3" customWidth="1"/>
    <col min="6" max="6" width="15.28515625" style="3" bestFit="1" customWidth="1"/>
    <col min="7" max="7" width="20.85546875" style="3" customWidth="1"/>
    <col min="8" max="8" width="3.7109375" style="3" customWidth="1"/>
    <col min="9" max="16384" width="10.5703125" style="3"/>
  </cols>
  <sheetData>
    <row r="1" spans="1:8" hidden="1"/>
    <row r="2" spans="1:8" hidden="1"/>
    <row r="3" spans="1:8" hidden="1"/>
    <row r="4" spans="1:8" ht="12.6" customHeight="1">
      <c r="C4" s="4"/>
      <c r="D4" s="4"/>
      <c r="E4" s="4"/>
      <c r="F4" s="4"/>
      <c r="G4" s="5" t="s">
        <v>0</v>
      </c>
    </row>
    <row r="5" spans="1:8" ht="41.25" customHeight="1">
      <c r="C5" s="4"/>
      <c r="D5" s="6" t="s">
        <v>1</v>
      </c>
      <c r="E5" s="6"/>
      <c r="F5" s="6"/>
      <c r="G5" s="6"/>
    </row>
    <row r="6" spans="1:8" ht="32.25" customHeight="1">
      <c r="C6" s="4"/>
      <c r="D6" s="7" t="str">
        <f>IF(org=0,"Не определено",org)</f>
        <v>ОАО "Сибирско-Уральская алюминиевая компания" Филиал "Богословский алюминиевый завод Сибирско-Уральской алюминиевой компании", г.Краснотурьинск</v>
      </c>
      <c r="E6" s="7"/>
      <c r="F6" s="7"/>
      <c r="G6" s="7"/>
    </row>
    <row r="7" spans="1:8" ht="3" customHeight="1">
      <c r="C7" s="4"/>
      <c r="D7" s="4"/>
      <c r="E7" s="8"/>
      <c r="F7" s="8"/>
      <c r="G7" s="9"/>
    </row>
    <row r="8" spans="1:8" ht="23.25" thickBot="1">
      <c r="D8" s="10" t="s">
        <v>2</v>
      </c>
      <c r="E8" s="11" t="s">
        <v>3</v>
      </c>
      <c r="F8" s="12" t="s">
        <v>4</v>
      </c>
      <c r="G8" s="11" t="s">
        <v>5</v>
      </c>
      <c r="H8" s="13"/>
    </row>
    <row r="9" spans="1:8" ht="12" thickTop="1">
      <c r="D9" s="14" t="s">
        <v>6</v>
      </c>
      <c r="E9" s="14" t="s">
        <v>7</v>
      </c>
      <c r="F9" s="14" t="s">
        <v>8</v>
      </c>
      <c r="G9" s="14" t="s">
        <v>9</v>
      </c>
      <c r="H9" s="15"/>
    </row>
    <row r="10" spans="1:8" ht="22.5">
      <c r="D10" s="16" t="s">
        <v>6</v>
      </c>
      <c r="E10" s="17" t="s">
        <v>10</v>
      </c>
      <c r="F10" s="18" t="s">
        <v>11</v>
      </c>
      <c r="G10" s="19">
        <f>SUM(G11:G13)</f>
        <v>32115.892079999991</v>
      </c>
      <c r="H10" s="20"/>
    </row>
    <row r="11" spans="1:8" hidden="1">
      <c r="D11" s="16" t="s">
        <v>12</v>
      </c>
      <c r="E11" s="21"/>
      <c r="F11" s="21"/>
      <c r="G11" s="22"/>
      <c r="H11" s="20"/>
    </row>
    <row r="12" spans="1:8" ht="15">
      <c r="C12" s="23"/>
      <c r="D12" s="24" t="s">
        <v>13</v>
      </c>
      <c r="E12" s="25" t="s">
        <v>14</v>
      </c>
      <c r="F12" s="26" t="s">
        <v>11</v>
      </c>
      <c r="G12" s="27">
        <v>32115.892079999991</v>
      </c>
      <c r="H12" s="28"/>
    </row>
    <row r="13" spans="1:8" s="37" customFormat="1" ht="15" customHeight="1">
      <c r="A13" s="29"/>
      <c r="B13" s="30"/>
      <c r="C13" s="31"/>
      <c r="D13" s="32"/>
      <c r="E13" s="33" t="s">
        <v>15</v>
      </c>
      <c r="F13" s="34"/>
      <c r="G13" s="35"/>
      <c r="H13" s="36"/>
    </row>
    <row r="14" spans="1:8" ht="22.5">
      <c r="D14" s="16" t="s">
        <v>7</v>
      </c>
      <c r="E14" s="17" t="s">
        <v>16</v>
      </c>
      <c r="F14" s="18" t="s">
        <v>11</v>
      </c>
      <c r="G14" s="19">
        <f>SUM(G15:G16)+SUM(G19:G26)+G29+G32+G34+G36</f>
        <v>43764.011932850546</v>
      </c>
      <c r="H14" s="20"/>
    </row>
    <row r="15" spans="1:8" ht="22.5">
      <c r="D15" s="16" t="s">
        <v>17</v>
      </c>
      <c r="E15" s="38" t="s">
        <v>18</v>
      </c>
      <c r="F15" s="18" t="s">
        <v>11</v>
      </c>
      <c r="G15" s="39">
        <v>0</v>
      </c>
      <c r="H15" s="40"/>
    </row>
    <row r="16" spans="1:8" ht="22.5">
      <c r="D16" s="16" t="s">
        <v>19</v>
      </c>
      <c r="E16" s="38" t="s">
        <v>20</v>
      </c>
      <c r="F16" s="18" t="s">
        <v>11</v>
      </c>
      <c r="G16" s="39">
        <f>11384.6</f>
        <v>11384.6</v>
      </c>
      <c r="H16" s="40"/>
    </row>
    <row r="17" spans="4:8" ht="22.5">
      <c r="D17" s="16" t="s">
        <v>21</v>
      </c>
      <c r="E17" s="41" t="s">
        <v>22</v>
      </c>
      <c r="F17" s="18" t="s">
        <v>23</v>
      </c>
      <c r="G17" s="39">
        <f>G16/G18</f>
        <v>2.09985129911307</v>
      </c>
      <c r="H17" s="20"/>
    </row>
    <row r="18" spans="4:8" ht="15" customHeight="1">
      <c r="D18" s="16" t="s">
        <v>24</v>
      </c>
      <c r="E18" s="41" t="s">
        <v>25</v>
      </c>
      <c r="F18" s="18" t="s">
        <v>26</v>
      </c>
      <c r="G18" s="42">
        <v>5421.6220000000003</v>
      </c>
      <c r="H18" s="20"/>
    </row>
    <row r="19" spans="4:8" ht="22.5">
      <c r="D19" s="16" t="s">
        <v>27</v>
      </c>
      <c r="E19" s="38" t="s">
        <v>28</v>
      </c>
      <c r="F19" s="18" t="s">
        <v>11</v>
      </c>
      <c r="G19" s="39">
        <v>2274.1349328505444</v>
      </c>
      <c r="H19" s="20"/>
    </row>
    <row r="20" spans="4:8" ht="22.5">
      <c r="D20" s="16" t="s">
        <v>29</v>
      </c>
      <c r="E20" s="38" t="s">
        <v>30</v>
      </c>
      <c r="F20" s="18" t="s">
        <v>11</v>
      </c>
      <c r="G20" s="39">
        <v>10953.3</v>
      </c>
      <c r="H20" s="20"/>
    </row>
    <row r="21" spans="4:8" ht="22.5">
      <c r="D21" s="16" t="s">
        <v>31</v>
      </c>
      <c r="E21" s="38" t="s">
        <v>32</v>
      </c>
      <c r="F21" s="18" t="s">
        <v>11</v>
      </c>
      <c r="G21" s="39">
        <v>2605.4</v>
      </c>
      <c r="H21" s="20"/>
    </row>
    <row r="22" spans="4:8" ht="22.5">
      <c r="D22" s="16" t="s">
        <v>33</v>
      </c>
      <c r="E22" s="38" t="s">
        <v>34</v>
      </c>
      <c r="F22" s="18" t="s">
        <v>11</v>
      </c>
      <c r="G22" s="39">
        <v>116.5</v>
      </c>
      <c r="H22" s="40"/>
    </row>
    <row r="23" spans="4:8" ht="22.5">
      <c r="D23" s="16" t="s">
        <v>35</v>
      </c>
      <c r="E23" s="38" t="s">
        <v>36</v>
      </c>
      <c r="F23" s="18" t="s">
        <v>11</v>
      </c>
      <c r="G23" s="39">
        <v>21.6</v>
      </c>
      <c r="H23" s="40"/>
    </row>
    <row r="24" spans="4:8" ht="22.5">
      <c r="D24" s="16" t="s">
        <v>37</v>
      </c>
      <c r="E24" s="38" t="s">
        <v>38</v>
      </c>
      <c r="F24" s="18" t="s">
        <v>11</v>
      </c>
      <c r="G24" s="39">
        <f>3609.7</f>
        <v>3609.7</v>
      </c>
      <c r="H24" s="40"/>
    </row>
    <row r="25" spans="4:8" ht="22.5">
      <c r="D25" s="16" t="s">
        <v>39</v>
      </c>
      <c r="E25" s="38" t="s">
        <v>40</v>
      </c>
      <c r="F25" s="18" t="s">
        <v>11</v>
      </c>
      <c r="G25" s="39">
        <v>0</v>
      </c>
      <c r="H25" s="40"/>
    </row>
    <row r="26" spans="4:8" ht="22.5">
      <c r="D26" s="16" t="s">
        <v>41</v>
      </c>
      <c r="E26" s="38" t="s">
        <v>42</v>
      </c>
      <c r="F26" s="18" t="s">
        <v>11</v>
      </c>
      <c r="G26" s="39">
        <f>G27+G28</f>
        <v>6522.2370000000001</v>
      </c>
      <c r="H26" s="20"/>
    </row>
    <row r="27" spans="4:8" ht="15" customHeight="1">
      <c r="D27" s="16" t="s">
        <v>43</v>
      </c>
      <c r="E27" s="41" t="s">
        <v>44</v>
      </c>
      <c r="F27" s="18" t="s">
        <v>11</v>
      </c>
      <c r="G27" s="39">
        <f>895.399+5523.017+103.821</f>
        <v>6522.2370000000001</v>
      </c>
      <c r="H27" s="40"/>
    </row>
    <row r="28" spans="4:8" ht="15" customHeight="1">
      <c r="D28" s="16" t="s">
        <v>45</v>
      </c>
      <c r="E28" s="41" t="s">
        <v>46</v>
      </c>
      <c r="F28" s="18" t="s">
        <v>11</v>
      </c>
      <c r="G28" s="39">
        <v>0</v>
      </c>
      <c r="H28" s="40"/>
    </row>
    <row r="29" spans="4:8" ht="22.5">
      <c r="D29" s="16" t="s">
        <v>47</v>
      </c>
      <c r="E29" s="38" t="s">
        <v>48</v>
      </c>
      <c r="F29" s="18" t="s">
        <v>11</v>
      </c>
      <c r="G29" s="39">
        <f>G30+G31</f>
        <v>4852.1400000000003</v>
      </c>
      <c r="H29" s="20"/>
    </row>
    <row r="30" spans="4:8" ht="15" customHeight="1">
      <c r="D30" s="16" t="s">
        <v>49</v>
      </c>
      <c r="E30" s="41" t="s">
        <v>44</v>
      </c>
      <c r="F30" s="18" t="s">
        <v>11</v>
      </c>
      <c r="G30" s="39">
        <v>4852.1400000000003</v>
      </c>
      <c r="H30" s="40"/>
    </row>
    <row r="31" spans="4:8" ht="15" customHeight="1">
      <c r="D31" s="16" t="s">
        <v>50</v>
      </c>
      <c r="E31" s="41" t="s">
        <v>46</v>
      </c>
      <c r="F31" s="18" t="s">
        <v>11</v>
      </c>
      <c r="G31" s="39">
        <v>0</v>
      </c>
      <c r="H31" s="40"/>
    </row>
    <row r="32" spans="4:8" ht="22.5">
      <c r="D32" s="16" t="s">
        <v>51</v>
      </c>
      <c r="E32" s="38" t="s">
        <v>52</v>
      </c>
      <c r="F32" s="18" t="s">
        <v>11</v>
      </c>
      <c r="G32" s="39">
        <v>0</v>
      </c>
      <c r="H32" s="40"/>
    </row>
    <row r="33" spans="3:8" ht="45">
      <c r="D33" s="16" t="s">
        <v>53</v>
      </c>
      <c r="E33" s="41" t="s">
        <v>54</v>
      </c>
      <c r="F33" s="18" t="s">
        <v>55</v>
      </c>
      <c r="G33" s="43" t="s">
        <v>56</v>
      </c>
      <c r="H33" s="40"/>
    </row>
    <row r="34" spans="3:8" ht="33.75">
      <c r="D34" s="16" t="s">
        <v>57</v>
      </c>
      <c r="E34" s="38" t="s">
        <v>58</v>
      </c>
      <c r="F34" s="18" t="s">
        <v>11</v>
      </c>
      <c r="G34" s="39">
        <v>465.5</v>
      </c>
      <c r="H34" s="40"/>
    </row>
    <row r="35" spans="3:8" ht="45">
      <c r="D35" s="16" t="s">
        <v>59</v>
      </c>
      <c r="E35" s="41" t="s">
        <v>54</v>
      </c>
      <c r="F35" s="18" t="s">
        <v>55</v>
      </c>
      <c r="G35" s="43" t="s">
        <v>56</v>
      </c>
      <c r="H35" s="40"/>
    </row>
    <row r="36" spans="3:8" ht="78.75">
      <c r="D36" s="16" t="s">
        <v>60</v>
      </c>
      <c r="E36" s="38" t="s">
        <v>61</v>
      </c>
      <c r="F36" s="18" t="s">
        <v>11</v>
      </c>
      <c r="G36" s="19">
        <f>SUM(G37:G40)</f>
        <v>958.9</v>
      </c>
      <c r="H36" s="40"/>
    </row>
    <row r="37" spans="3:8" hidden="1">
      <c r="D37" s="16" t="s">
        <v>62</v>
      </c>
      <c r="E37" s="21"/>
      <c r="F37" s="21"/>
      <c r="G37" s="22"/>
      <c r="H37" s="20"/>
    </row>
    <row r="38" spans="3:8" ht="15">
      <c r="C38" s="23" t="s">
        <v>63</v>
      </c>
      <c r="D38" s="24" t="s">
        <v>64</v>
      </c>
      <c r="E38" s="44" t="s">
        <v>65</v>
      </c>
      <c r="F38" s="26" t="s">
        <v>11</v>
      </c>
      <c r="G38" s="27">
        <v>949.3</v>
      </c>
      <c r="H38" s="28"/>
    </row>
    <row r="39" spans="3:8" ht="15">
      <c r="C39" s="23" t="s">
        <v>63</v>
      </c>
      <c r="D39" s="24" t="s">
        <v>66</v>
      </c>
      <c r="E39" s="44" t="s">
        <v>67</v>
      </c>
      <c r="F39" s="26" t="s">
        <v>11</v>
      </c>
      <c r="G39" s="27">
        <v>9.6</v>
      </c>
      <c r="H39" s="28"/>
    </row>
    <row r="40" spans="3:8" ht="15" customHeight="1">
      <c r="D40" s="32"/>
      <c r="E40" s="45" t="s">
        <v>68</v>
      </c>
      <c r="F40" s="34"/>
      <c r="G40" s="35"/>
      <c r="H40" s="20"/>
    </row>
    <row r="41" spans="3:8" ht="22.5">
      <c r="D41" s="16" t="s">
        <v>8</v>
      </c>
      <c r="E41" s="17" t="s">
        <v>69</v>
      </c>
      <c r="F41" s="18" t="s">
        <v>11</v>
      </c>
      <c r="G41" s="39">
        <f>G42</f>
        <v>0</v>
      </c>
      <c r="H41" s="20"/>
    </row>
    <row r="42" spans="3:8" ht="33.75">
      <c r="D42" s="16" t="s">
        <v>70</v>
      </c>
      <c r="E42" s="38" t="s">
        <v>71</v>
      </c>
      <c r="F42" s="18" t="s">
        <v>11</v>
      </c>
      <c r="G42" s="39">
        <v>0</v>
      </c>
      <c r="H42" s="20"/>
    </row>
    <row r="43" spans="3:8" ht="33.75">
      <c r="D43" s="16" t="s">
        <v>9</v>
      </c>
      <c r="E43" s="17" t="s">
        <v>72</v>
      </c>
      <c r="F43" s="18" t="s">
        <v>11</v>
      </c>
      <c r="G43" s="39">
        <v>0</v>
      </c>
      <c r="H43" s="20"/>
    </row>
    <row r="44" spans="3:8" ht="15" customHeight="1">
      <c r="D44" s="16" t="s">
        <v>73</v>
      </c>
      <c r="E44" s="38" t="s">
        <v>74</v>
      </c>
      <c r="F44" s="18" t="s">
        <v>11</v>
      </c>
      <c r="G44" s="39">
        <v>0</v>
      </c>
      <c r="H44" s="20"/>
    </row>
    <row r="45" spans="3:8" ht="15" customHeight="1">
      <c r="D45" s="16" t="s">
        <v>75</v>
      </c>
      <c r="E45" s="38" t="s">
        <v>76</v>
      </c>
      <c r="F45" s="18" t="s">
        <v>11</v>
      </c>
      <c r="G45" s="39">
        <v>0</v>
      </c>
      <c r="H45" s="20"/>
    </row>
    <row r="46" spans="3:8" ht="22.5">
      <c r="D46" s="16" t="s">
        <v>77</v>
      </c>
      <c r="E46" s="17" t="s">
        <v>78</v>
      </c>
      <c r="F46" s="18" t="s">
        <v>11</v>
      </c>
      <c r="G46" s="39">
        <f>List02_p1-List02_p3</f>
        <v>-11648.119852850556</v>
      </c>
      <c r="H46" s="20"/>
    </row>
    <row r="47" spans="3:8" ht="22.5">
      <c r="D47" s="16" t="s">
        <v>79</v>
      </c>
      <c r="E47" s="17" t="s">
        <v>80</v>
      </c>
      <c r="F47" s="18" t="s">
        <v>55</v>
      </c>
      <c r="G47" s="46" t="s">
        <v>81</v>
      </c>
      <c r="H47" s="20"/>
    </row>
    <row r="48" spans="3:8" ht="15" customHeight="1">
      <c r="D48" s="16" t="s">
        <v>82</v>
      </c>
      <c r="E48" s="17" t="s">
        <v>83</v>
      </c>
      <c r="F48" s="18" t="s">
        <v>84</v>
      </c>
      <c r="G48" s="39">
        <v>6430.3589999999986</v>
      </c>
      <c r="H48" s="20"/>
    </row>
    <row r="49" spans="4:8" ht="15" customHeight="1">
      <c r="D49" s="16" t="s">
        <v>85</v>
      </c>
      <c r="E49" s="17" t="s">
        <v>86</v>
      </c>
      <c r="F49" s="18" t="s">
        <v>84</v>
      </c>
      <c r="G49" s="42">
        <v>0</v>
      </c>
      <c r="H49" s="40"/>
    </row>
    <row r="50" spans="4:8" ht="15" customHeight="1">
      <c r="D50" s="16" t="s">
        <v>87</v>
      </c>
      <c r="E50" s="17" t="s">
        <v>88</v>
      </c>
      <c r="F50" s="18" t="s">
        <v>84</v>
      </c>
      <c r="G50" s="42">
        <v>1546.2030000000002</v>
      </c>
      <c r="H50" s="40"/>
    </row>
    <row r="51" spans="4:8" ht="15" customHeight="1">
      <c r="D51" s="16" t="s">
        <v>89</v>
      </c>
      <c r="E51" s="17" t="s">
        <v>90</v>
      </c>
      <c r="F51" s="18" t="s">
        <v>84</v>
      </c>
      <c r="G51" s="47">
        <f>SUM(G52:G53)</f>
        <v>4680.6119999999992</v>
      </c>
      <c r="H51" s="40"/>
    </row>
    <row r="52" spans="4:8">
      <c r="D52" s="16" t="s">
        <v>91</v>
      </c>
      <c r="E52" s="38" t="s">
        <v>92</v>
      </c>
      <c r="F52" s="18" t="s">
        <v>84</v>
      </c>
      <c r="G52" s="42">
        <v>4395.1369999999988</v>
      </c>
      <c r="H52" s="40"/>
    </row>
    <row r="53" spans="4:8">
      <c r="D53" s="16" t="s">
        <v>93</v>
      </c>
      <c r="E53" s="38" t="s">
        <v>94</v>
      </c>
      <c r="F53" s="18" t="s">
        <v>84</v>
      </c>
      <c r="G53" s="42">
        <v>285.47500000000002</v>
      </c>
      <c r="H53" s="40"/>
    </row>
    <row r="54" spans="4:8" ht="15" customHeight="1">
      <c r="D54" s="16" t="s">
        <v>95</v>
      </c>
      <c r="E54" s="17" t="s">
        <v>96</v>
      </c>
      <c r="F54" s="18" t="s">
        <v>97</v>
      </c>
      <c r="G54" s="39">
        <v>0</v>
      </c>
      <c r="H54" s="40"/>
    </row>
    <row r="55" spans="4:8" ht="22.5">
      <c r="D55" s="16" t="s">
        <v>98</v>
      </c>
      <c r="E55" s="17" t="s">
        <v>99</v>
      </c>
      <c r="F55" s="18" t="s">
        <v>100</v>
      </c>
      <c r="G55" s="39">
        <v>33</v>
      </c>
      <c r="H55" s="40"/>
    </row>
    <row r="56" spans="4:8" ht="15" customHeight="1">
      <c r="D56" s="16" t="s">
        <v>101</v>
      </c>
      <c r="E56" s="17" t="s">
        <v>102</v>
      </c>
      <c r="F56" s="18" t="s">
        <v>103</v>
      </c>
      <c r="G56" s="39">
        <v>0.84299999999999997</v>
      </c>
      <c r="H56" s="20"/>
    </row>
    <row r="57" spans="4:8" ht="22.5">
      <c r="D57" s="16" t="s">
        <v>104</v>
      </c>
      <c r="E57" s="17" t="s">
        <v>105</v>
      </c>
      <c r="F57" s="18" t="s">
        <v>97</v>
      </c>
      <c r="G57" s="39">
        <v>27.2</v>
      </c>
      <c r="H57" s="20"/>
    </row>
    <row r="58" spans="4:8" ht="15" customHeight="1">
      <c r="D58" s="16" t="s">
        <v>106</v>
      </c>
      <c r="E58" s="38" t="s">
        <v>107</v>
      </c>
      <c r="F58" s="18" t="s">
        <v>97</v>
      </c>
      <c r="G58" s="39">
        <v>100</v>
      </c>
      <c r="H58" s="20"/>
    </row>
    <row r="59" spans="4:8" ht="33.75">
      <c r="D59" s="16" t="s">
        <v>108</v>
      </c>
      <c r="E59" s="17" t="s">
        <v>109</v>
      </c>
      <c r="F59" s="18" t="s">
        <v>97</v>
      </c>
      <c r="G59" s="39">
        <v>0</v>
      </c>
      <c r="H59" s="40"/>
    </row>
    <row r="60" spans="4:8" hidden="1">
      <c r="D60" s="16" t="s">
        <v>110</v>
      </c>
      <c r="E60" s="21"/>
      <c r="F60" s="21"/>
      <c r="G60" s="22"/>
      <c r="H60" s="40"/>
    </row>
    <row r="61" spans="4:8" ht="15" customHeight="1">
      <c r="D61" s="32"/>
      <c r="E61" s="33" t="s">
        <v>111</v>
      </c>
      <c r="F61" s="34"/>
      <c r="G61" s="35"/>
      <c r="H61" s="20"/>
    </row>
    <row r="62" spans="4:8" ht="15" customHeight="1">
      <c r="D62" s="16" t="s">
        <v>112</v>
      </c>
      <c r="E62" s="17" t="s">
        <v>113</v>
      </c>
      <c r="F62" s="18" t="s">
        <v>55</v>
      </c>
      <c r="G62" s="48" t="s">
        <v>114</v>
      </c>
      <c r="H62" s="40"/>
    </row>
    <row r="63" spans="4:8" ht="15" hidden="1" customHeight="1">
      <c r="D63" s="49"/>
      <c r="E63" s="49"/>
      <c r="F63" s="49"/>
      <c r="G63" s="49"/>
    </row>
    <row r="64" spans="4:8" ht="3" customHeight="1">
      <c r="H64" s="15"/>
    </row>
    <row r="65" spans="4:7" ht="15" customHeight="1">
      <c r="D65" s="50" t="s">
        <v>115</v>
      </c>
      <c r="E65" s="51" t="s">
        <v>116</v>
      </c>
      <c r="F65" s="51"/>
      <c r="G65" s="51"/>
    </row>
    <row r="66" spans="4:7" ht="15" customHeight="1">
      <c r="D66" s="50"/>
      <c r="E66" s="51" t="s">
        <v>117</v>
      </c>
      <c r="F66" s="51"/>
      <c r="G66" s="51"/>
    </row>
    <row r="67" spans="4:7" ht="48" customHeight="1">
      <c r="D67" s="52" t="s">
        <v>118</v>
      </c>
      <c r="E67" s="53" t="s">
        <v>119</v>
      </c>
      <c r="F67" s="53"/>
      <c r="G67" s="53"/>
    </row>
    <row r="68" spans="4:7">
      <c r="E68" s="51"/>
      <c r="F68" s="51"/>
      <c r="G68" s="51"/>
    </row>
  </sheetData>
  <sheetProtection password="FA9C" sheet="1" objects="1" scenarios="1" formatColumns="0" formatRows="0"/>
  <dataConsolidate/>
  <mergeCells count="6">
    <mergeCell ref="D5:G5"/>
    <mergeCell ref="D6:G6"/>
    <mergeCell ref="E65:G65"/>
    <mergeCell ref="E66:G66"/>
    <mergeCell ref="E67:G67"/>
    <mergeCell ref="E68:G68"/>
  </mergeCells>
  <dataValidations count="6">
    <dataValidation type="decimal" allowBlank="1" showErrorMessage="1" errorTitle="Ошибка" error="Допускается ввод только действительных чисел!" sqref="G41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G43:G44 G46">
      <formula1>-9.99999999999999E+37</formula1>
      <formula2>9.99999999999999E+37</formula2>
    </dataValidation>
    <dataValidation type="decimal" allowBlank="1" showErrorMessage="1" errorTitle="Ошибка" error="Допускается ввод от 0 до 100%!" sqref="G54 G57:G59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G47">
      <formula1>900</formula1>
    </dataValidation>
    <dataValidation type="decimal" allowBlank="1" showErrorMessage="1" errorTitle="Ошибка" error="Допускается ввод только неотрицательных чисел!" sqref="G15:G32 G48:G50 G52:G53 G55:G56 G34 G12 G45 G42 G38:G39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G62 E12 E38:E39">
      <formula1>900</formula1>
    </dataValidation>
  </dataValidations>
  <hyperlinks>
    <hyperlink ref="G47" location="'Показатели (факт)'!$G$47" tooltip="Кликните по гиперссылке, чтобы перейти на сайт организации или отредактировать её" display="http://baz.rusal.ru/Default.aspx"/>
  </hyperlinks>
  <printOptions horizontalCentered="1" verticalCentered="1"/>
  <pageMargins left="0" right="0" top="0" bottom="0" header="0" footer="0.78740157480314965"/>
  <pageSetup paperSize="9" scale="56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16</vt:i4>
      </vt:variant>
    </vt:vector>
  </HeadingPairs>
  <TitlesOfParts>
    <vt:vector size="17" baseType="lpstr">
      <vt:lpstr>водоснабжение питьевой водой</vt:lpstr>
      <vt:lpstr>checkCell_List02</vt:lpstr>
      <vt:lpstr>List02_costs_OPS</vt:lpstr>
      <vt:lpstr>List02_costs_PH</vt:lpstr>
      <vt:lpstr>List02_flag_index_2</vt:lpstr>
      <vt:lpstr>List02_flag_index_2_2</vt:lpstr>
      <vt:lpstr>List02_p1</vt:lpstr>
      <vt:lpstr>List02_p1_minus_p3</vt:lpstr>
      <vt:lpstr>List02_p3</vt:lpstr>
      <vt:lpstr>List02_p4</vt:lpstr>
      <vt:lpstr>List02_revenue_from_activity_80_flag</vt:lpstr>
      <vt:lpstr>pDel_List02_1</vt:lpstr>
      <vt:lpstr>pDel_List02_4</vt:lpstr>
      <vt:lpstr>pDel_List02_5</vt:lpstr>
      <vt:lpstr>pIns_List02_1</vt:lpstr>
      <vt:lpstr>pIns_List02_4</vt:lpstr>
      <vt:lpstr>pIns_List02_5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2015-05-02T11:30:02Z</dcterms:created>
  <dcterms:modified xsi:type="dcterms:W3CDTF">2015-05-02T11:34:15Z</dcterms:modified>
</cp:coreProperties>
</file>