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8760"/>
  </bookViews>
  <sheets>
    <sheet name="ремонты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D21" i="1" l="1"/>
  <c r="D20" i="1"/>
  <c r="E19" i="1"/>
  <c r="D19" i="1"/>
  <c r="C19" i="1"/>
  <c r="F15" i="1"/>
  <c r="F9" i="1"/>
  <c r="F7" i="1"/>
  <c r="F21" i="1" s="1"/>
  <c r="F19" i="1" l="1"/>
  <c r="F20" i="1"/>
</calcChain>
</file>

<file path=xl/comments1.xml><?xml version="1.0" encoding="utf-8"?>
<comments xmlns="http://schemas.openxmlformats.org/spreadsheetml/2006/main">
  <authors>
    <author>Laubakh Larisa</author>
  </authors>
  <commentLis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сети на водоотв.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сети на водоотв.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доля на объём без УКК + сети и РЭП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всё без сетей и РЭП</t>
        </r>
      </text>
    </comment>
  </commentList>
</comments>
</file>

<file path=xl/sharedStrings.xml><?xml version="1.0" encoding="utf-8"?>
<sst xmlns="http://schemas.openxmlformats.org/spreadsheetml/2006/main" count="33" uniqueCount="27">
  <si>
    <t>ОАО "Сибирско-Уральская алюминиевая компания"</t>
  </si>
  <si>
    <t xml:space="preserve">Приложение № </t>
  </si>
  <si>
    <t>Филиал "Богословский алюминиевый завод- ОАО "СУАЛ"</t>
  </si>
  <si>
    <t>Наименование работ</t>
  </si>
  <si>
    <t>Срок выполнения работ</t>
  </si>
  <si>
    <t>Стоимость работ по смете, тыс. руб.</t>
  </si>
  <si>
    <t>Подтверждающие документы</t>
  </si>
  <si>
    <t>капитальный ремонт</t>
  </si>
  <si>
    <t>текущий ремонт (сервисное обслуживание)</t>
  </si>
  <si>
    <t>Хозяйственный способ</t>
  </si>
  <si>
    <t>Подрядный способ</t>
  </si>
  <si>
    <t>Текущий ремонт  оборудования участка хозбытовых стоков  (услуга ООО "РУС-Инжиниринг")</t>
  </si>
  <si>
    <t>январь-декабрь 2014</t>
  </si>
  <si>
    <t>Счета-фактуры и акты выполненных работ в разделе "Дополнительные материалы"</t>
  </si>
  <si>
    <r>
      <t xml:space="preserve">Текущий ремонт и сервисное обслуживание </t>
    </r>
    <r>
      <rPr>
        <b/>
        <sz val="9"/>
        <color indexed="8"/>
        <rFont val="Arial"/>
        <family val="2"/>
        <charset val="204"/>
      </rPr>
      <t>сетей</t>
    </r>
    <r>
      <rPr>
        <sz val="9"/>
        <color indexed="8"/>
        <rFont val="Arial"/>
        <family val="2"/>
        <charset val="204"/>
      </rPr>
      <t xml:space="preserve"> участка хозбытовых стоков  (услуга ООО "РУС-Инжиниринг")</t>
    </r>
  </si>
  <si>
    <t>Текущий ремонт и техническое обслуживание зданий и сооружений участка хозбытовых стоков  (услуга ООО "РУС-Инжиниринг", ООО"Строймонтаж")</t>
  </si>
  <si>
    <t>июль,сентябрь     2014</t>
  </si>
  <si>
    <t>Текущий ремонт и сервисное обслуживание оборудования участка промстоков  (услуга ООО "РУС-Инжиниринг")</t>
  </si>
  <si>
    <t>Текущий ремонт и техническое обслуживание зданий и сооружений участка промстоков  (услуга ООО "РУС-Инжиниринг", ООО СК "Партнер")</t>
  </si>
  <si>
    <t>июль,август       2014</t>
  </si>
  <si>
    <t>Очистка сетей промливневой канализации (услуга ООО "РЭП-1")</t>
  </si>
  <si>
    <t>август-ноябрь      2014</t>
  </si>
  <si>
    <t xml:space="preserve">ИТОГО </t>
  </si>
  <si>
    <t>2014 год</t>
  </si>
  <si>
    <t>ИТОГО распределено в себестоимость услуги водоотведения сточных вод</t>
  </si>
  <si>
    <t>ИТОГО распределено в себестоимость услуги очистки сточных вод</t>
  </si>
  <si>
    <t>Программа текущих и капитальных ремонтов на 2014г. в себестоимости услуги водоотведения стоков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</si>
</sst>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 applyFill="1" applyAlignment="1">
      <alignment horizontal="left"/>
    </xf>
    <xf numFmtId="0" fontId="4" fillId="0" borderId="0" xfId="2" applyFont="1" applyFill="1"/>
    <xf numFmtId="0" fontId="6" fillId="0" borderId="0" xfId="2" applyFont="1" applyFill="1"/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164" fontId="7" fillId="0" borderId="1" xfId="3" applyNumberFormat="1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center" vertical="center" wrapText="1"/>
    </xf>
    <xf numFmtId="43" fontId="7" fillId="0" borderId="3" xfId="5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wrapText="1"/>
    </xf>
    <xf numFmtId="0" fontId="7" fillId="0" borderId="4" xfId="2" applyFont="1" applyFill="1" applyBorder="1" applyAlignment="1">
      <alignment horizontal="center" wrapText="1"/>
    </xf>
    <xf numFmtId="43" fontId="7" fillId="0" borderId="1" xfId="6" applyFont="1" applyFill="1" applyBorder="1" applyAlignment="1">
      <alignment horizontal="center" vertical="center" wrapText="1"/>
    </xf>
    <xf numFmtId="165" fontId="7" fillId="0" borderId="1" xfId="3" applyNumberFormat="1" applyFont="1" applyFill="1" applyBorder="1" applyAlignment="1">
      <alignment horizontal="center" vertical="center" wrapText="1"/>
    </xf>
    <xf numFmtId="43" fontId="7" fillId="0" borderId="1" xfId="5" applyFont="1" applyFill="1" applyBorder="1" applyAlignment="1">
      <alignment horizontal="center" vertical="center" wrapText="1"/>
    </xf>
    <xf numFmtId="165" fontId="7" fillId="0" borderId="3" xfId="3" applyNumberFormat="1" applyFont="1" applyFill="1" applyBorder="1" applyAlignment="1">
      <alignment horizontal="center" vertical="center" wrapText="1"/>
    </xf>
    <xf numFmtId="17" fontId="7" fillId="0" borderId="1" xfId="7" applyNumberFormat="1" applyFont="1" applyFill="1" applyBorder="1" applyAlignment="1">
      <alignment horizontal="center" vertical="center" wrapText="1"/>
    </xf>
    <xf numFmtId="17" fontId="7" fillId="0" borderId="1" xfId="2" applyNumberFormat="1" applyFont="1" applyFill="1" applyBorder="1" applyAlignment="1">
      <alignment horizontal="center" vertical="center" wrapText="1"/>
    </xf>
    <xf numFmtId="43" fontId="7" fillId="0" borderId="1" xfId="8" applyFont="1" applyFill="1" applyBorder="1" applyAlignment="1">
      <alignment horizontal="center" vertical="center" wrapText="1"/>
    </xf>
    <xf numFmtId="43" fontId="7" fillId="0" borderId="1" xfId="3" applyFont="1" applyFill="1" applyBorder="1" applyAlignment="1">
      <alignment horizontal="center" vertical="center" wrapText="1"/>
    </xf>
    <xf numFmtId="43" fontId="7" fillId="0" borderId="3" xfId="3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center" vertical="center" wrapText="1"/>
    </xf>
    <xf numFmtId="165" fontId="11" fillId="0" borderId="1" xfId="3" applyNumberFormat="1" applyFont="1" applyFill="1" applyBorder="1" applyAlignment="1">
      <alignment vertical="center" wrapText="1"/>
    </xf>
    <xf numFmtId="165" fontId="11" fillId="0" borderId="3" xfId="3" applyNumberFormat="1" applyFont="1" applyFill="1" applyBorder="1" applyAlignment="1">
      <alignment vertical="center" wrapText="1"/>
    </xf>
    <xf numFmtId="0" fontId="7" fillId="0" borderId="5" xfId="2" applyFont="1" applyFill="1" applyBorder="1" applyAlignment="1">
      <alignment horizontal="center" wrapText="1"/>
    </xf>
    <xf numFmtId="0" fontId="7" fillId="0" borderId="0" xfId="2" applyFont="1" applyFill="1"/>
  </cellXfs>
  <cellStyles count="15">
    <cellStyle name="Обычный" xfId="0" builtinId="0"/>
    <cellStyle name="Обычный 11" xfId="9"/>
    <cellStyle name="Обычный 2 2" xfId="10"/>
    <cellStyle name="Обычный 25 2" xfId="1"/>
    <cellStyle name="Обычный 4 2" xfId="7"/>
    <cellStyle name="Обычный 4 2 3 2" xfId="4"/>
    <cellStyle name="Обычный 4 2 4" xfId="2"/>
    <cellStyle name="Обычный 6 2" xfId="11"/>
    <cellStyle name="Финансовый 10 3 2" xfId="5"/>
    <cellStyle name="Финансовый 2 2 3 2 2 2" xfId="3"/>
    <cellStyle name="Финансовый 25" xfId="12"/>
    <cellStyle name="Финансовый 3" xfId="13"/>
    <cellStyle name="Финансовый 5 2" xfId="6"/>
    <cellStyle name="Финансовый 5 2 3" xfId="8"/>
    <cellStyle name="Финансовый 7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y/&#1056;&#1072;&#1073;&#1086;&#1095;&#1080;&#1081;%20&#1089;&#1090;&#1086;&#1083;/&#1058;&#1040;&#1056;&#1048;&#1060;&#1067;%202015%20&#1075;/&#1089;&#1090;&#1072;&#1088;&#1099;&#1077;%20%20&#1092;&#1086;&#1088;&#1084;&#1099;/&#1050;&#1086;&#1087;&#1080;&#1103;%20&#1042;&#1086;&#1076;&#1086;&#1086;&#1090;&#1074;&#1077;&#1076;&#1077;&#1085;&#1080;&#1077;%20(&#1082;&#1086;&#1084;&#1087;&#1083;&#1077;&#1082;&#1090;)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58;&#1072;&#1088;&#1080;&#1092;&#1099;%202014/&#1058;&#1072;&#1088;&#1080;&#1092;&#1099;%202016/&#1058;&#1069;&#1057;%20&#1074;&#1086;&#1076;&#1086;&#1086;&#1090;&#1074;&#1077;&#1076;&#1077;&#1085;&#1080;&#1077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ая инф."/>
      <sheetName val="произв. программа"/>
      <sheetName val="формирование тарифов"/>
      <sheetName val="Цеховые 2012"/>
      <sheetName val="ФОТ водоотведения"/>
      <sheetName val="Газ природный"/>
      <sheetName val="Потребность в энергии"/>
      <sheetName val="расчет реагентов"/>
      <sheetName val="Прил. № 6 Материалы"/>
      <sheetName val="Табель оснащения по предп."/>
      <sheetName val="Прил.№8 Амортизация"/>
      <sheetName val="Амортизация 2012"/>
      <sheetName val="Амортизация 2013-2014"/>
      <sheetName val="Амортизация 2014-2015"/>
      <sheetName val="Ремонты 2013"/>
      <sheetName val="Транспортировка стоков"/>
      <sheetName val="Оборудование"/>
      <sheetName val="ОХР"/>
      <sheetName val="налоги в себестоимости"/>
      <sheetName val="Земельный налог 2013"/>
      <sheetName val="Земельный налог 2014"/>
      <sheetName val="распределение стоков"/>
      <sheetName val="Выручка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B3">
            <v>13346.656999999999</v>
          </cell>
        </row>
        <row r="4">
          <cell r="B4">
            <v>6014.4040000000005</v>
          </cell>
        </row>
        <row r="5">
          <cell r="B5">
            <v>8298.5759999999991</v>
          </cell>
        </row>
      </sheetData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тарифа"/>
      <sheetName val="индекс кол-ва активов"/>
      <sheetName val="индекс кол-ва активов (2)"/>
      <sheetName val="индексы"/>
      <sheetName val="индексы (2)"/>
      <sheetName val="операц расходы"/>
      <sheetName val="исходные данные(Оксана)"/>
      <sheetName val=" баланс(2)"/>
      <sheetName val="смета расходов (2)"/>
      <sheetName val="расчет тарифа(2)"/>
      <sheetName val="ремонты"/>
      <sheetName val="неподконтр"/>
      <sheetName val="операц расходы (2)"/>
      <sheetName val="выручка"/>
      <sheetName val="ЗП"/>
      <sheetName val="администр.ЗП"/>
      <sheetName val="соц.вып.очистка"/>
      <sheetName val="соц.вып.водоотв."/>
      <sheetName val="налоги в себестоимости"/>
      <sheetName val="земельный налог 2014,2015"/>
      <sheetName val="административные (охр)"/>
      <sheetName val="газ"/>
      <sheetName val="цеховые"/>
      <sheetName val="покупн во"/>
      <sheetName val="соц.вып.администр."/>
      <sheetName val="ээнергия"/>
      <sheetName val="ао"/>
      <sheetName val="расчет мат-лы(2)"/>
      <sheetName val="сырье и материалы (2)"/>
      <sheetName val="распределение стоков"/>
      <sheetName val="зплата"/>
      <sheetName val="зплата 2"/>
      <sheetName val="экономия операц р-ов"/>
      <sheetName val="экономия ээнергии"/>
      <sheetName val="экономия ресурсов"/>
      <sheetName val="баланс"/>
      <sheetName val="сырье и материалы"/>
      <sheetName val="смета расходов"/>
      <sheetName val="расчет мат-лы"/>
      <sheetName val="тэнергия"/>
      <sheetName val="покупн тн"/>
      <sheetName val="кап влож"/>
      <sheetName val="Курбатов очистка"/>
      <sheetName val="Курбатов водоотв.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J14">
            <v>13207.731</v>
          </cell>
        </row>
        <row r="32">
          <cell r="J32">
            <v>5416.3820000000005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tabSelected="1" view="pageBreakPreview" zoomScaleNormal="100" zoomScaleSheetLayoutView="100" workbookViewId="0">
      <selection activeCell="D7" sqref="D7"/>
    </sheetView>
  </sheetViews>
  <sheetFormatPr defaultRowHeight="12.75" x14ac:dyDescent="0.2"/>
  <cols>
    <col min="1" max="1" width="36.5703125" customWidth="1"/>
    <col min="2" max="2" width="17.42578125" customWidth="1"/>
    <col min="3" max="3" width="12.7109375" customWidth="1"/>
    <col min="4" max="4" width="15.140625" customWidth="1"/>
    <col min="5" max="5" width="16.85546875" customWidth="1"/>
    <col min="6" max="6" width="18.5703125" customWidth="1"/>
    <col min="7" max="7" width="53.7109375" customWidth="1"/>
  </cols>
  <sheetData>
    <row r="1" spans="1:7" ht="15.75" x14ac:dyDescent="0.25">
      <c r="A1" s="1" t="s">
        <v>0</v>
      </c>
      <c r="B1" s="2"/>
      <c r="C1" s="2"/>
      <c r="D1" s="2"/>
      <c r="E1" s="2"/>
      <c r="F1" s="2"/>
      <c r="G1" s="2" t="s">
        <v>1</v>
      </c>
    </row>
    <row r="2" spans="1:7" ht="18" x14ac:dyDescent="0.25">
      <c r="A2" s="1" t="s">
        <v>2</v>
      </c>
      <c r="B2" s="3"/>
      <c r="C2" s="3"/>
      <c r="D2" s="3"/>
      <c r="E2" s="3"/>
      <c r="F2" s="3"/>
      <c r="G2" s="3"/>
    </row>
    <row r="3" spans="1:7" ht="18" x14ac:dyDescent="0.25">
      <c r="A3" s="1" t="s">
        <v>26</v>
      </c>
      <c r="B3" s="3"/>
      <c r="C3" s="3"/>
      <c r="D3" s="3"/>
      <c r="E3" s="3"/>
      <c r="F3" s="3"/>
      <c r="G3" s="3"/>
    </row>
    <row r="4" spans="1:7" ht="20.25" customHeight="1" x14ac:dyDescent="0.2">
      <c r="A4" s="4" t="s">
        <v>3</v>
      </c>
      <c r="B4" s="4" t="s">
        <v>4</v>
      </c>
      <c r="C4" s="4" t="s">
        <v>5</v>
      </c>
      <c r="D4" s="4"/>
      <c r="E4" s="4"/>
      <c r="F4" s="4"/>
      <c r="G4" s="4" t="s">
        <v>6</v>
      </c>
    </row>
    <row r="5" spans="1:7" ht="22.5" customHeight="1" x14ac:dyDescent="0.2">
      <c r="A5" s="4"/>
      <c r="B5" s="4"/>
      <c r="C5" s="5" t="s">
        <v>7</v>
      </c>
      <c r="D5" s="5"/>
      <c r="E5" s="6" t="s">
        <v>8</v>
      </c>
      <c r="F5" s="6"/>
      <c r="G5" s="4"/>
    </row>
    <row r="6" spans="1:7" ht="25.5" x14ac:dyDescent="0.2">
      <c r="A6" s="4"/>
      <c r="B6" s="4"/>
      <c r="C6" s="7" t="s">
        <v>9</v>
      </c>
      <c r="D6" s="7" t="s">
        <v>10</v>
      </c>
      <c r="E6" s="7" t="s">
        <v>9</v>
      </c>
      <c r="F6" s="7" t="s">
        <v>10</v>
      </c>
      <c r="G6" s="8"/>
    </row>
    <row r="7" spans="1:7" ht="40.5" customHeight="1" x14ac:dyDescent="0.2">
      <c r="A7" s="9" t="s">
        <v>11</v>
      </c>
      <c r="B7" s="10" t="s">
        <v>12</v>
      </c>
      <c r="C7" s="10"/>
      <c r="D7" s="10"/>
      <c r="E7" s="10"/>
      <c r="F7" s="11">
        <f>11973.74691-F8</f>
        <v>7592.3167100000001</v>
      </c>
      <c r="G7" s="12" t="s">
        <v>13</v>
      </c>
    </row>
    <row r="8" spans="1:7" ht="39.75" customHeight="1" x14ac:dyDescent="0.2">
      <c r="A8" s="9" t="s">
        <v>14</v>
      </c>
      <c r="B8" s="10" t="s">
        <v>12</v>
      </c>
      <c r="C8" s="10"/>
      <c r="D8" s="10"/>
      <c r="E8" s="10"/>
      <c r="F8" s="11">
        <v>4381.4301999999998</v>
      </c>
      <c r="G8" s="13"/>
    </row>
    <row r="9" spans="1:7" ht="48" x14ac:dyDescent="0.2">
      <c r="A9" s="9" t="s">
        <v>15</v>
      </c>
      <c r="B9" s="10" t="s">
        <v>16</v>
      </c>
      <c r="C9" s="10"/>
      <c r="D9" s="10"/>
      <c r="E9" s="10"/>
      <c r="F9" s="11">
        <f>53.47666+450.69</f>
        <v>504.16665999999998</v>
      </c>
      <c r="G9" s="13"/>
    </row>
    <row r="10" spans="1:7" ht="48" x14ac:dyDescent="0.2">
      <c r="A10" s="9" t="s">
        <v>17</v>
      </c>
      <c r="B10" s="10" t="s">
        <v>12</v>
      </c>
      <c r="C10" s="10"/>
      <c r="D10" s="10"/>
      <c r="E10" s="10"/>
      <c r="F10" s="11">
        <v>2340.7826300000002</v>
      </c>
      <c r="G10" s="13"/>
    </row>
    <row r="11" spans="1:7" ht="48.75" customHeight="1" x14ac:dyDescent="0.2">
      <c r="A11" s="9" t="s">
        <v>18</v>
      </c>
      <c r="B11" s="10" t="s">
        <v>19</v>
      </c>
      <c r="C11" s="14"/>
      <c r="D11" s="15"/>
      <c r="E11" s="16"/>
      <c r="F11" s="17">
        <v>710.67899999999997</v>
      </c>
      <c r="G11" s="13"/>
    </row>
    <row r="12" spans="1:7" ht="0.75" hidden="1" customHeight="1" x14ac:dyDescent="0.2">
      <c r="A12" s="9"/>
      <c r="B12" s="18"/>
      <c r="C12" s="14"/>
      <c r="D12" s="15"/>
      <c r="E12" s="16"/>
      <c r="F12" s="17"/>
      <c r="G12" s="13"/>
    </row>
    <row r="13" spans="1:7" hidden="1" x14ac:dyDescent="0.2">
      <c r="A13" s="9"/>
      <c r="B13" s="18"/>
      <c r="C13" s="14"/>
      <c r="D13" s="15"/>
      <c r="E13" s="16"/>
      <c r="F13" s="17"/>
      <c r="G13" s="13"/>
    </row>
    <row r="14" spans="1:7" hidden="1" x14ac:dyDescent="0.2">
      <c r="A14" s="9"/>
      <c r="B14" s="19"/>
      <c r="C14" s="20"/>
      <c r="D14" s="15"/>
      <c r="E14" s="21"/>
      <c r="F14" s="22"/>
      <c r="G14" s="13"/>
    </row>
    <row r="15" spans="1:7" ht="24.75" customHeight="1" x14ac:dyDescent="0.2">
      <c r="A15" s="9" t="s">
        <v>20</v>
      </c>
      <c r="B15" s="10" t="s">
        <v>21</v>
      </c>
      <c r="C15" s="20">
        <v>0</v>
      </c>
      <c r="D15" s="15">
        <v>0</v>
      </c>
      <c r="E15" s="21">
        <v>0</v>
      </c>
      <c r="F15" s="22">
        <f>612.71187+650+709.32296+490.67796+850+950</f>
        <v>4262.7127899999996</v>
      </c>
      <c r="G15" s="13"/>
    </row>
    <row r="16" spans="1:7" hidden="1" x14ac:dyDescent="0.2">
      <c r="A16" s="9"/>
      <c r="B16" s="18"/>
      <c r="C16" s="16"/>
      <c r="D16" s="16"/>
      <c r="E16" s="16"/>
      <c r="F16" s="11"/>
      <c r="G16" s="13"/>
    </row>
    <row r="17" spans="1:7" hidden="1" x14ac:dyDescent="0.2">
      <c r="A17" s="9"/>
      <c r="B17" s="18"/>
      <c r="C17" s="16">
        <v>0</v>
      </c>
      <c r="D17" s="16">
        <v>0</v>
      </c>
      <c r="E17" s="16">
        <v>0</v>
      </c>
      <c r="F17" s="17"/>
      <c r="G17" s="13"/>
    </row>
    <row r="18" spans="1:7" hidden="1" x14ac:dyDescent="0.2">
      <c r="A18" s="9"/>
      <c r="B18" s="19"/>
      <c r="C18" s="20">
        <v>0</v>
      </c>
      <c r="D18" s="15">
        <v>0</v>
      </c>
      <c r="E18" s="21">
        <v>0</v>
      </c>
      <c r="F18" s="22"/>
      <c r="G18" s="13"/>
    </row>
    <row r="19" spans="1:7" ht="16.5" customHeight="1" x14ac:dyDescent="0.2">
      <c r="A19" s="23" t="s">
        <v>22</v>
      </c>
      <c r="B19" s="24" t="s">
        <v>23</v>
      </c>
      <c r="C19" s="25">
        <f>SUM(C10:C16)</f>
        <v>0</v>
      </c>
      <c r="D19" s="25">
        <f>SUM(D10:D16)</f>
        <v>0</v>
      </c>
      <c r="E19" s="25">
        <f>SUM(E10:E16)</f>
        <v>0</v>
      </c>
      <c r="F19" s="26">
        <f>F7+F8+F9+F10+F11+F15</f>
        <v>19792.08799</v>
      </c>
      <c r="G19" s="13"/>
    </row>
    <row r="20" spans="1:7" ht="24" x14ac:dyDescent="0.2">
      <c r="A20" s="23" t="s">
        <v>24</v>
      </c>
      <c r="B20" s="24" t="s">
        <v>23</v>
      </c>
      <c r="C20" s="25"/>
      <c r="D20" s="25">
        <f>D10*('[1]распределение стоков'!B3-'[1]распределение стоков'!B4)/'[1]распределение стоков'!B3</f>
        <v>0</v>
      </c>
      <c r="E20" s="25"/>
      <c r="F20" s="26">
        <f>(F7+F9+F10+F11)*('[2] баланс(2)'!J14-'[2] баланс(2)'!J32)/'[2] баланс(2)'!J14+F15+F8</f>
        <v>15220.40731032913</v>
      </c>
      <c r="G20" s="13"/>
    </row>
    <row r="21" spans="1:7" ht="24" x14ac:dyDescent="0.2">
      <c r="A21" s="23" t="s">
        <v>25</v>
      </c>
      <c r="B21" s="24" t="s">
        <v>23</v>
      </c>
      <c r="C21" s="25"/>
      <c r="D21" s="25">
        <f>D11*('[1]распределение стоков'!B4-'[1]распределение стоков'!B5)/'[1]распределение стоков'!B4</f>
        <v>0</v>
      </c>
      <c r="E21" s="25"/>
      <c r="F21" s="26">
        <f>F7+F9+F10+F11</f>
        <v>11147.945</v>
      </c>
      <c r="G21" s="27"/>
    </row>
    <row r="22" spans="1:7" x14ac:dyDescent="0.2">
      <c r="A22" s="28"/>
      <c r="B22" s="28"/>
      <c r="C22" s="28"/>
      <c r="D22" s="28"/>
      <c r="E22" s="28"/>
      <c r="F22" s="28"/>
      <c r="G22" s="28"/>
    </row>
  </sheetData>
  <mergeCells count="6">
    <mergeCell ref="A4:A6"/>
    <mergeCell ref="B4:B6"/>
    <mergeCell ref="C4:F4"/>
    <mergeCell ref="G4:G6"/>
    <mergeCell ref="C5:D5"/>
    <mergeCell ref="E5:F5"/>
  </mergeCells>
  <pageMargins left="0.7" right="0.7" top="0.75" bottom="0.75" header="0.3" footer="0.3"/>
  <pageSetup paperSize="9" scale="5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ремонты</vt:lpstr>
    </vt:vector>
  </TitlesOfParts>
  <Company>Rusal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2015-05-02T11:38:44Z</dcterms:created>
  <dcterms:modified xsi:type="dcterms:W3CDTF">2015-05-02T11:39:54Z</dcterms:modified>
</cp:coreProperties>
</file>