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uzenkoYV\Desktop\сайт БАЗ-РУСАЛ\"/>
    </mc:Choice>
  </mc:AlternateContent>
  <bookViews>
    <workbookView xWindow="0" yWindow="0" windowWidth="28800" windowHeight="12000"/>
  </bookViews>
  <sheets>
    <sheet name="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nt1">#REF!</definedName>
    <definedName name="___nt2">#REF!</definedName>
    <definedName name="___nt3">#REF!</definedName>
    <definedName name="___nt4">#REF!</definedName>
    <definedName name="___nt5">#REF!</definedName>
    <definedName name="___nt6">#REF!</definedName>
    <definedName name="___nt7">#REF!</definedName>
    <definedName name="___nt8">#REF!</definedName>
    <definedName name="___nt9">#REF!</definedName>
    <definedName name="___tt5">#REF!</definedName>
    <definedName name="___tt6">#REF!</definedName>
    <definedName name="___ttt5">#REF!</definedName>
    <definedName name="___zt2">#REF!</definedName>
    <definedName name="___zt3">#REF!</definedName>
    <definedName name="___zt4">#REF!</definedName>
    <definedName name="___zt5">#REF!</definedName>
    <definedName name="___zt51">#REF!</definedName>
    <definedName name="___zt6">#REF!</definedName>
    <definedName name="___zt7">#REF!</definedName>
    <definedName name="___zt8">#REF!</definedName>
    <definedName name="_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zt9">[1]s!$B$5</definedName>
    <definedName name="_ddd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Fill" localSheetId="0" hidden="1">#REF!</definedName>
    <definedName name="_Fill" hidden="1">#REF!</definedName>
    <definedName name="_nt1">#REF!</definedName>
    <definedName name="_nt2">#REF!</definedName>
    <definedName name="_nt3">#REF!</definedName>
    <definedName name="_nt4">#REF!</definedName>
    <definedName name="_nt5">#REF!</definedName>
    <definedName name="_nt6">#REF!</definedName>
    <definedName name="_nt7">#REF!</definedName>
    <definedName name="_nt8">#REF!</definedName>
    <definedName name="_nt9">#REF!</definedName>
    <definedName name="_tt5">#REF!</definedName>
    <definedName name="_tt6">#REF!</definedName>
    <definedName name="_ttt5">#REF!</definedName>
    <definedName name="_zt2">#REF!</definedName>
    <definedName name="_zt3">#REF!</definedName>
    <definedName name="_zt4">#REF!</definedName>
    <definedName name="_zt5">#REF!</definedName>
    <definedName name="_zt51">#REF!</definedName>
    <definedName name="_zt6">#REF!</definedName>
    <definedName name="_zt7">#REF!</definedName>
    <definedName name="_zt8">#REF!</definedName>
    <definedName name="_zt9">[1]s!$B$5</definedName>
    <definedName name="_б" hidden="1">#REF!</definedName>
    <definedName name="AccessDatabase" hidden="1">"C:\Documents and Settings\Stassovsky\My Documents\MF\Current\2001 PROJECT N_1.mdb"</definedName>
    <definedName name="anscount" hidden="1">1</definedName>
    <definedName name="AS2DocOpenMode" hidden="1">"AS2DocumentBrowse"</definedName>
    <definedName name="BLPH1" localSheetId="0" hidden="1">'[2]Share Price 2002'!#REF!</definedName>
    <definedName name="BLPH1" hidden="1">'[2]Share Price 2002'!#REF!</definedName>
    <definedName name="BLPH2" localSheetId="0" hidden="1">'[2]Share Price 2002'!#REF!</definedName>
    <definedName name="BLPH2" hidden="1">'[2]Share Price 2002'!#REF!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[3]База!#REF!</definedName>
    <definedName name="DATA57">[3]База!#REF!</definedName>
    <definedName name="DATA58">[3]База!$AG$2:$AG$222</definedName>
    <definedName name="DATA59">[3]База!$AH$2:$AH$222</definedName>
    <definedName name="DATA6">#REF!</definedName>
    <definedName name="DATA60">[3]База!$AI$2:$AI$222</definedName>
    <definedName name="DATA61">[3]База!$AJ$2:$AJ$222</definedName>
    <definedName name="DATA62">[3]База!$AK$2:$AK$222</definedName>
    <definedName name="DATA63">[3]База!#REF!</definedName>
    <definedName name="DATA64">[3]База!#REF!</definedName>
    <definedName name="DATA65">[3]База!#REF!</definedName>
    <definedName name="DATA66">[3]База!#REF!</definedName>
    <definedName name="DATA67">[3]База!#REF!</definedName>
    <definedName name="DATA68">[3]База!#REF!</definedName>
    <definedName name="DATA69">[3]База!#REF!</definedName>
    <definedName name="DATA7">#REF!</definedName>
    <definedName name="DATA70">[3]База!#REF!</definedName>
    <definedName name="DATA71">[3]База!#REF!</definedName>
    <definedName name="DATA72">[3]База!#REF!</definedName>
    <definedName name="DATA73">[3]База!#REF!</definedName>
    <definedName name="DATA74">[3]База!#REF!</definedName>
    <definedName name="DATA75">[3]База!#REF!</definedName>
    <definedName name="DATA76">[3]База!$AL$2:$AL$222</definedName>
    <definedName name="DATA77">[3]База!#REF!</definedName>
    <definedName name="DATA78">[3]База!#REF!</definedName>
    <definedName name="DATA79">[3]База!#REF!</definedName>
    <definedName name="DATA8">#REF!</definedName>
    <definedName name="DATA80">[3]База!#REF!</definedName>
    <definedName name="DATA81">[3]База!#REF!</definedName>
    <definedName name="DATA82">[3]База!#REF!</definedName>
    <definedName name="DATA83">[3]База!#REF!</definedName>
    <definedName name="DATA84">[3]База!#REF!</definedName>
    <definedName name="DATA85">[3]База!#REF!</definedName>
    <definedName name="DATA9">#REF!</definedName>
    <definedName name="ddd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GGG" localSheetId="0" hidden="1">{#N/A,#N/A,FALSE,"Расчет вспомогательных"}</definedName>
    <definedName name="GGG" hidden="1">{#N/A,#N/A,FALSE,"Расчет вспомогательных"}</definedName>
    <definedName name="ghjytf" localSheetId="0" hidden="1">{#N/A,#N/A,FALSE,"передел"}</definedName>
    <definedName name="ghjytf" hidden="1">{#N/A,#N/A,FALSE,"передел"}</definedName>
    <definedName name="hhh">#REF!</definedName>
    <definedName name="hjhjghgh" localSheetId="0" hidden="1">#REF!</definedName>
    <definedName name="hjhjghgh" hidden="1">#REF!</definedName>
    <definedName name="HTML_CodePage" hidden="1">1251</definedName>
    <definedName name="HTML_Control" localSheetId="0" hidden="1">{"'январь'!$A$1:$L$124"}</definedName>
    <definedName name="HTML_Control" hidden="1">{"'январь'!$A$1:$L$124"}</definedName>
    <definedName name="HTML_Description" hidden="1">""</definedName>
    <definedName name="HTML_Email" hidden="1">""</definedName>
    <definedName name="HTML_Header" hidden="1">"январь"</definedName>
    <definedName name="HTML_LastUpdate" hidden="1">"31.08.00"</definedName>
    <definedName name="HTML_LineAfter" hidden="1">FALSE</definedName>
    <definedName name="HTML_LineBefore" hidden="1">FALSE</definedName>
    <definedName name="HTML_Name" hidden="1">"Dmitrieva N.I."</definedName>
    <definedName name="HTML_OBDlg2" hidden="1">TRUE</definedName>
    <definedName name="HTML_OBDlg4" hidden="1">TRUE</definedName>
    <definedName name="HTML_OS" hidden="1">0</definedName>
    <definedName name="HTML_PathFile" hidden="1">"G:\MyHTML.htm"</definedName>
    <definedName name="HTML_Title" hidden="1">"СВОДКА по сырью"</definedName>
    <definedName name="ii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jj">[4]s!#REF!</definedName>
    <definedName name="jny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libir6m">#REF!</definedName>
    <definedName name="limcount" hidden="1">1</definedName>
    <definedName name="met">#REF!</definedName>
    <definedName name="naa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me" localSheetId="0" hidden="1">{#N/A,#N/A,FALSE,"передел"}</definedName>
    <definedName name="Name" hidden="1">{#N/A,#N/A,FALSE,"передел"}</definedName>
    <definedName name="Name2" localSheetId="0" hidden="1">{#N/A,#N/A,FALSE,"передел"}</definedName>
    <definedName name="Name2" hidden="1">{#N/A,#N/A,FALSE,"передел"}</definedName>
    <definedName name="Name3" localSheetId="0" hidden="1">{#N/A,#N/A,FALSE,"передел"}</definedName>
    <definedName name="Name3" hidden="1">{#N/A,#N/A,FALSE,"передел"}</definedName>
    <definedName name="nt5_1">#REF!</definedName>
    <definedName name="oo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encount" hidden="1">1</definedName>
    <definedName name="soot">#REF!</definedName>
    <definedName name="TEST0">#REF!</definedName>
    <definedName name="TEST1">#REF!</definedName>
    <definedName name="TEST10">#REF!</definedName>
    <definedName name="TEST1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RangeCount" hidden="1">54</definedName>
    <definedName name="tt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" localSheetId="0" hidden="1">{#N/A,#N/A,TRUE,"Лист2"}</definedName>
    <definedName name="w" hidden="1">{#N/A,#N/A,TRUE,"Лист2"}</definedName>
    <definedName name="wrn.1." localSheetId="0" hidden="1">{#N/A,#N/A,FALSE,"Расчет вспомогательных"}</definedName>
    <definedName name="wrn.1." hidden="1">{#N/A,#N/A,FALSE,"Расчет вспомогательных"}</definedName>
    <definedName name="wrn.ALL." localSheetId="0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Tables." localSheetId="0" hidden="1">{#N/A,#N/A,FALSE,"Pro&amp;Loss";#N/A,#N/A,FALSE,"Balancesheet";#N/A,#N/A,FALSE,"C&amp;PSummary";#N/A,#N/A,FALSE,"Costdetail";#N/A,#N/A,FALSE,"Prodvariances";#N/A,#N/A,FALSE,"RMprices";#N/A,#N/A,FALSE,"Statistics";#N/A,#N/A,FALSE,"Prodquality"}</definedName>
    <definedName name="wrn.Tables." hidden="1">{#N/A,#N/A,FALSE,"Pro&amp;Loss";#N/A,#N/A,FALSE,"Balancesheet";#N/A,#N/A,FALSE,"C&amp;PSummary";#N/A,#N/A,FALSE,"Costdetail";#N/A,#N/A,FALSE,"Prodvariances";#N/A,#N/A,FALSE,"RMprices";#N/A,#N/A,FALSE,"Statistics";#N/A,#N/A,FALSE,"Prodquality"}</definedName>
    <definedName name="wrn.апрель.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0" hidden="1">{#N/A,#N/A,TRUE,"Лист2"}</definedName>
    <definedName name="wrn.ку." hidden="1">{#N/A,#N/A,TRUE,"Лист2"}</definedName>
    <definedName name="wrn.Модель._.Интенсивника." localSheetId="0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0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пар." localSheetId="0" hidden="1">{#N/A,#N/A,FALSE,"передел"}</definedName>
    <definedName name="wrn.пар." hidden="1">{#N/A,#N/A,FALSE,"передел"}</definedName>
    <definedName name="wrn.справк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localSheetId="0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LRPARAMS_СтатьиЗатрат" hidden="1">[5]XLR_NoRangeSheet!$D$6</definedName>
    <definedName name="yy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A24B2AA_DCBA_47FE_8EFE_53ABBBBB3EB3_.wvu.FilterData" localSheetId="0" hidden="1">#REF!</definedName>
    <definedName name="Z_0A24B2AA_DCBA_47FE_8EFE_53ABBBBB3EB3_.wvu.FilterData" hidden="1">#REF!</definedName>
    <definedName name="Z_0DD4EB58_0647_11D5_A6F7_00508B654A95_.wvu.Cols" localSheetId="0" hidden="1">#REF!,#REF!,#REF!,#REF!,#REF!</definedName>
    <definedName name="Z_0DD4EB58_0647_11D5_A6F7_00508B654A95_.wvu.Cols" hidden="1">#REF!,#REF!,#REF!,#REF!,#REF!</definedName>
    <definedName name="Z_10435A81_C305_11D5_A6F8_009027BEE0E0_.wvu.Cols" localSheetId="0" hidden="1">#REF!,#REF!,#REF!</definedName>
    <definedName name="Z_10435A81_C305_11D5_A6F8_009027BEE0E0_.wvu.Cols" hidden="1">#REF!,#REF!,#REF!</definedName>
    <definedName name="Z_10435A81_C305_11D5_A6F8_009027BEE0E0_.wvu.FilterData" localSheetId="0" hidden="1">#REF!</definedName>
    <definedName name="Z_10435A81_C305_11D5_A6F8_009027BEE0E0_.wvu.FilterData" hidden="1">#REF!</definedName>
    <definedName name="Z_10435A81_C305_11D5_A6F8_009027BEE0E0_.wvu.PrintArea" localSheetId="0" hidden="1">#REF!</definedName>
    <definedName name="Z_10435A81_C305_11D5_A6F8_009027BEE0E0_.wvu.PrintArea" hidden="1">#REF!</definedName>
    <definedName name="Z_10435A81_C305_11D5_A6F8_009027BEE0E0_.wvu.PrintTitles" localSheetId="0" hidden="1">#REF!</definedName>
    <definedName name="Z_10435A81_C305_11D5_A6F8_009027BEE0E0_.wvu.PrintTitles" hidden="1">#REF!</definedName>
    <definedName name="Z_10435A81_C305_11D5_A6F8_009027BEE0E0_.wvu.Rows" localSheetId="0" hidden="1">#REF!,#REF!</definedName>
    <definedName name="Z_10435A81_C305_11D5_A6F8_009027BEE0E0_.wvu.Rows" hidden="1">#REF!,#REF!</definedName>
    <definedName name="Z_1F5A9C3F_89D4_4EC2_8FCE_DD04E08679A0_.wvu.FilterData" localSheetId="0" hidden="1">#REF!</definedName>
    <definedName name="Z_1F5A9C3F_89D4_4EC2_8FCE_DD04E08679A0_.wvu.FilterData" hidden="1">#REF!</definedName>
    <definedName name="Z_2804E4BB_ED21_11D4_A6F8_00508B654B8B_.wvu.Cols" localSheetId="0" hidden="1">#REF!,#REF!,#REF!</definedName>
    <definedName name="Z_2804E4BB_ED21_11D4_A6F8_00508B654B8B_.wvu.Cols" hidden="1">#REF!,#REF!,#REF!</definedName>
    <definedName name="Z_2804E4BB_ED21_11D4_A6F8_00508B654B8B_.wvu.FilterData" localSheetId="0" hidden="1">#REF!</definedName>
    <definedName name="Z_2804E4BB_ED21_11D4_A6F8_00508B654B8B_.wvu.FilterData" hidden="1">#REF!</definedName>
    <definedName name="Z_2804E4BB_ED21_11D4_A6F8_00508B654B8B_.wvu.PrintArea" localSheetId="0" hidden="1">#REF!</definedName>
    <definedName name="Z_2804E4BB_ED21_11D4_A6F8_00508B654B8B_.wvu.PrintArea" hidden="1">#REF!</definedName>
    <definedName name="Z_2804E4BB_ED21_11D4_A6F8_00508B654B8B_.wvu.Rows" localSheetId="0" hidden="1">#REF!,#REF!</definedName>
    <definedName name="Z_2804E4BB_ED21_11D4_A6F8_00508B654B8B_.wvu.Rows" hidden="1">#REF!,#REF!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363B35CD_DAF5_4EA3_B7A4_6F35F90BE145_.wvu.FilterData" localSheetId="0" hidden="1">#REF!</definedName>
    <definedName name="Z_363B35CD_DAF5_4EA3_B7A4_6F35F90BE145_.wvu.FilterData" hidden="1">#REF!</definedName>
    <definedName name="Z_497D6A7D_656B_4866_B4F6_DA771B6F04D5_.wvu.Rows" localSheetId="0" hidden="1">#REF!,#REF!,#REF!</definedName>
    <definedName name="Z_497D6A7D_656B_4866_B4F6_DA771B6F04D5_.wvu.Rows" hidden="1">#REF!,#REF!,#REF!</definedName>
    <definedName name="Z_542190F2_310D_482E_A4CC_EFD5B9A75DFF_.wvu.FilterData" localSheetId="0" hidden="1">#REF!</definedName>
    <definedName name="Z_542190F2_310D_482E_A4CC_EFD5B9A75DFF_.wvu.FilterData" hidden="1">#REF!</definedName>
    <definedName name="Z_542190F2_310D_482E_A4CC_EFD5B9A75DFF_.wvu.Rows" localSheetId="0" hidden="1">#REF!,#REF!,#REF!</definedName>
    <definedName name="Z_542190F2_310D_482E_A4CC_EFD5B9A75DFF_.wvu.Rows" hidden="1">#REF!,#REF!,#REF!</definedName>
    <definedName name="Z_5A868EA0_ED63_11D4_A6F8_009027BEE0E0_.wvu.Cols" localSheetId="0" hidden="1">#REF!,#REF!,#REF!</definedName>
    <definedName name="Z_5A868EA0_ED63_11D4_A6F8_009027BEE0E0_.wvu.Cols" hidden="1">#REF!,#REF!,#REF!</definedName>
    <definedName name="Z_5A868EA0_ED63_11D4_A6F8_009027BEE0E0_.wvu.FilterData" localSheetId="0" hidden="1">#REF!</definedName>
    <definedName name="Z_5A868EA0_ED63_11D4_A6F8_009027BEE0E0_.wvu.FilterData" hidden="1">#REF!</definedName>
    <definedName name="Z_5A868EA0_ED63_11D4_A6F8_009027BEE0E0_.wvu.PrintArea" localSheetId="0" hidden="1">#REF!</definedName>
    <definedName name="Z_5A868EA0_ED63_11D4_A6F8_009027BEE0E0_.wvu.PrintArea" hidden="1">#REF!</definedName>
    <definedName name="Z_5A868EA0_ED63_11D4_A6F8_009027BEE0E0_.wvu.Rows" localSheetId="0" hidden="1">#REF!,#REF!</definedName>
    <definedName name="Z_5A868EA0_ED63_11D4_A6F8_009027BEE0E0_.wvu.Rows" hidden="1">#REF!,#REF!</definedName>
    <definedName name="Z_6A24B736_9C98_49C4_801B_E3830CAF6AA7_.wvu.Rows" localSheetId="0" hidden="1">#REF!</definedName>
    <definedName name="Z_6A24B736_9C98_49C4_801B_E3830CAF6AA7_.wvu.Rows" hidden="1">#REF!</definedName>
    <definedName name="Z_6E40955B_C2F5_11D5_A6F7_009027BEE7F1_.wvu.Cols" localSheetId="0" hidden="1">#REF!,#REF!,#REF!</definedName>
    <definedName name="Z_6E40955B_C2F5_11D5_A6F7_009027BEE7F1_.wvu.Cols" hidden="1">#REF!,#REF!,#REF!</definedName>
    <definedName name="Z_6E40955B_C2F5_11D5_A6F7_009027BEE7F1_.wvu.FilterData" localSheetId="0" hidden="1">#REF!</definedName>
    <definedName name="Z_6E40955B_C2F5_11D5_A6F7_009027BEE7F1_.wvu.FilterData" hidden="1">#REF!</definedName>
    <definedName name="Z_6E40955B_C2F5_11D5_A6F7_009027BEE7F1_.wvu.PrintArea" localSheetId="0" hidden="1">#REF!</definedName>
    <definedName name="Z_6E40955B_C2F5_11D5_A6F7_009027BEE7F1_.wvu.PrintArea" hidden="1">#REF!</definedName>
    <definedName name="Z_6E40955B_C2F5_11D5_A6F7_009027BEE7F1_.wvu.PrintTitles" localSheetId="0" hidden="1">#REF!</definedName>
    <definedName name="Z_6E40955B_C2F5_11D5_A6F7_009027BEE7F1_.wvu.PrintTitles" hidden="1">#REF!</definedName>
    <definedName name="Z_6E40955B_C2F5_11D5_A6F7_009027BEE7F1_.wvu.Rows" localSheetId="0" hidden="1">#REF!,#REF!</definedName>
    <definedName name="Z_6E40955B_C2F5_11D5_A6F7_009027BEE7F1_.wvu.Rows" hidden="1">#REF!,#REF!</definedName>
    <definedName name="Z_74CD7560_2992_43AE_B3C7_482F52796AF8_.wvu.FilterData" localSheetId="0" hidden="1">#REF!</definedName>
    <definedName name="Z_74CD7560_2992_43AE_B3C7_482F52796AF8_.wvu.FilterData" hidden="1">#REF!</definedName>
    <definedName name="Z_74CD7560_2992_43AE_B3C7_482F52796AF8_.wvu.Rows" localSheetId="0" hidden="1">#REF!,#REF!,#REF!</definedName>
    <definedName name="Z_74CD7560_2992_43AE_B3C7_482F52796AF8_.wvu.Rows" hidden="1">#REF!,#REF!,#REF!</definedName>
    <definedName name="Z_855B8FEC_CB32_447D_BBD2_17760E927F97_.wvu.FilterData" localSheetId="0" hidden="1">#REF!</definedName>
    <definedName name="Z_855B8FEC_CB32_447D_BBD2_17760E927F97_.wvu.FilterData" hidden="1">#REF!</definedName>
    <definedName name="Z_901DD601_3312_11D5_8F89_00010215A1CA_.wvu.Rows" localSheetId="0" hidden="1">#REF!,#REF!</definedName>
    <definedName name="Z_901DD601_3312_11D5_8F89_00010215A1CA_.wvu.Rows" hidden="1">#REF!,#REF!</definedName>
    <definedName name="Z_93A174B9_F83C_4703_A091_295DFA6E556E_.wvu.Cols" localSheetId="0" hidden="1">#REF!,#REF!,#REF!,#REF!,#REF!,#REF!,#REF!</definedName>
    <definedName name="Z_93A174B9_F83C_4703_A091_295DFA6E556E_.wvu.Cols" hidden="1">#REF!,#REF!,#REF!,#REF!,#REF!,#REF!,#REF!</definedName>
    <definedName name="Z_93A174B9_F83C_4703_A091_295DFA6E556E_.wvu.Rows" localSheetId="0" hidden="1">#REF!,#REF!,#REF!,#REF!,#REF!,#REF!,#REF!,#REF!,#REF!,#REF!,#REF!,#REF!,#REF!,#REF!,#REF!,#REF!,#REF!,#REF!</definedName>
    <definedName name="Z_93A174B9_F83C_4703_A091_295DFA6E556E_.wvu.Rows" hidden="1">#REF!,#REF!,#REF!,#REF!,#REF!,#REF!,#REF!,#REF!,#REF!,#REF!,#REF!,#REF!,#REF!,#REF!,#REF!,#REF!,#REF!,#REF!</definedName>
    <definedName name="Z_9E131618_B140_4F2A_A4AD_5F88B20DFB48_.wvu.FilterData" localSheetId="0" hidden="1">#REF!</definedName>
    <definedName name="Z_9E131618_B140_4F2A_A4AD_5F88B20DFB48_.wvu.FilterData" hidden="1">#REF!</definedName>
    <definedName name="Z_A158D6E1_ED44_11D4_A6F7_00508B654028_.wvu.Cols" localSheetId="0" hidden="1">#REF!,#REF!</definedName>
    <definedName name="Z_A158D6E1_ED44_11D4_A6F7_00508B654028_.wvu.Cols" hidden="1">#REF!,#REF!</definedName>
    <definedName name="Z_A158D6E1_ED44_11D4_A6F7_00508B654028_.wvu.FilterData" localSheetId="0" hidden="1">#REF!</definedName>
    <definedName name="Z_A158D6E1_ED44_11D4_A6F7_00508B654028_.wvu.FilterData" hidden="1">#REF!</definedName>
    <definedName name="Z_A158D6E1_ED44_11D4_A6F7_00508B654028_.wvu.PrintArea" localSheetId="0" hidden="1">#REF!</definedName>
    <definedName name="Z_A158D6E1_ED44_11D4_A6F7_00508B654028_.wvu.PrintArea" hidden="1">#REF!</definedName>
    <definedName name="Z_A158D6E1_ED44_11D4_A6F7_00508B654028_.wvu.PrintTitles" localSheetId="0" hidden="1">#REF!</definedName>
    <definedName name="Z_A158D6E1_ED44_11D4_A6F7_00508B654028_.wvu.PrintTitles" hidden="1">#REF!</definedName>
    <definedName name="Z_A158D6E1_ED44_11D4_A6F7_00508B654028_.wvu.Rows" localSheetId="0" hidden="1">#REF!,#REF!</definedName>
    <definedName name="Z_A158D6E1_ED44_11D4_A6F7_00508B654028_.wvu.Rows" hidden="1">#REF!,#REF!</definedName>
    <definedName name="Z_A394F169_9C8B_4D34_9E6F_B709920B77E3_.wvu.Cols" localSheetId="0" hidden="1">#REF!</definedName>
    <definedName name="Z_A394F169_9C8B_4D34_9E6F_B709920B77E3_.wvu.Cols" hidden="1">#REF!</definedName>
    <definedName name="Z_A394F169_9C8B_4D34_9E6F_B709920B77E3_.wvu.PrintArea" localSheetId="0" hidden="1">#REF!</definedName>
    <definedName name="Z_A394F169_9C8B_4D34_9E6F_B709920B77E3_.wvu.PrintArea" hidden="1">#REF!</definedName>
    <definedName name="Z_A394F169_9C8B_4D34_9E6F_B709920B77E3_.wvu.Rows" localSheetId="0" hidden="1">#REF!</definedName>
    <definedName name="Z_A394F169_9C8B_4D34_9E6F_B709920B77E3_.wvu.Rows" hidden="1">#REF!</definedName>
    <definedName name="Z_A4B576A5_8212_407F_BA78_95ED8B255E18_.wvu.Cols" localSheetId="0" hidden="1">#REF!</definedName>
    <definedName name="Z_A4B576A5_8212_407F_BA78_95ED8B255E18_.wvu.Cols" hidden="1">#REF!</definedName>
    <definedName name="Z_A4B576A5_8212_407F_BA78_95ED8B255E18_.wvu.FilterData" localSheetId="0" hidden="1">#REF!</definedName>
    <definedName name="Z_A4B576A5_8212_407F_BA78_95ED8B255E18_.wvu.FilterData" hidden="1">#REF!</definedName>
    <definedName name="Z_A4B576A5_8212_407F_BA78_95ED8B255E18_.wvu.Rows" localSheetId="0" hidden="1">#REF!,#REF!,#REF!</definedName>
    <definedName name="Z_A4B576A5_8212_407F_BA78_95ED8B255E18_.wvu.Rows" hidden="1">#REF!,#REF!,#REF!</definedName>
    <definedName name="Z_A8409BC7_F8EE_443E_AAE8_060C5FAF3803_.wvu.FilterData" localSheetId="0" hidden="1">#REF!</definedName>
    <definedName name="Z_A8409BC7_F8EE_443E_AAE8_060C5FAF3803_.wvu.FilterData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Z_ADA92181_C3E4_11D5_A6F7_00508B6A7686_.wvu.Cols" localSheetId="0" hidden="1">#REF!,#REF!,#REF!</definedName>
    <definedName name="Z_ADA92181_C3E4_11D5_A6F7_00508B6A7686_.wvu.Cols" hidden="1">#REF!,#REF!,#REF!</definedName>
    <definedName name="Z_ADA92181_C3E4_11D5_A6F7_00508B6A7686_.wvu.FilterData" localSheetId="0" hidden="1">#REF!</definedName>
    <definedName name="Z_ADA92181_C3E4_11D5_A6F7_00508B6A7686_.wvu.FilterData" hidden="1">#REF!</definedName>
    <definedName name="Z_ADA92181_C3E4_11D5_A6F7_00508B6A7686_.wvu.PrintArea" localSheetId="0" hidden="1">#REF!</definedName>
    <definedName name="Z_ADA92181_C3E4_11D5_A6F7_00508B6A7686_.wvu.PrintArea" hidden="1">#REF!</definedName>
    <definedName name="Z_ADA92181_C3E4_11D5_A6F7_00508B6A7686_.wvu.PrintTitles" localSheetId="0" hidden="1">#REF!</definedName>
    <definedName name="Z_ADA92181_C3E4_11D5_A6F7_00508B6A7686_.wvu.PrintTitles" hidden="1">#REF!</definedName>
    <definedName name="Z_ADA92181_C3E4_11D5_A6F7_00508B6A7686_.wvu.Rows" localSheetId="0" hidden="1">#REF!,#REF!</definedName>
    <definedName name="Z_ADA92181_C3E4_11D5_A6F7_00508B6A7686_.wvu.Rows" hidden="1">#REF!,#REF!</definedName>
    <definedName name="Z_C46A4958_BCFC_4D46_8A3B_BB80554F7C73_.wvu.FilterData" localSheetId="0" hidden="1">#REF!</definedName>
    <definedName name="Z_C46A4958_BCFC_4D46_8A3B_BB80554F7C73_.wvu.FilterData" hidden="1">#REF!</definedName>
    <definedName name="Z_D4FBBAF2_ED2F_11D4_A6F7_00508B6540C5_.wvu.FilterData" localSheetId="0" hidden="1">#REF!</definedName>
    <definedName name="Z_D4FBBAF2_ED2F_11D4_A6F7_00508B6540C5_.wvu.FilterData" hidden="1">#REF!</definedName>
    <definedName name="Z_D9E68341_C2F0_11D5_A6F7_00508B6540C5_.wvu.Cols" localSheetId="0" hidden="1">#REF!,#REF!,#REF!</definedName>
    <definedName name="Z_D9E68341_C2F0_11D5_A6F7_00508B6540C5_.wvu.Cols" hidden="1">#REF!,#REF!,#REF!</definedName>
    <definedName name="Z_D9E68341_C2F0_11D5_A6F7_00508B6540C5_.wvu.FilterData" localSheetId="0" hidden="1">#REF!</definedName>
    <definedName name="Z_D9E68341_C2F0_11D5_A6F7_00508B6540C5_.wvu.FilterData" hidden="1">#REF!</definedName>
    <definedName name="Z_D9E68341_C2F0_11D5_A6F7_00508B6540C5_.wvu.PrintArea" localSheetId="0" hidden="1">#REF!</definedName>
    <definedName name="Z_D9E68341_C2F0_11D5_A6F7_00508B6540C5_.wvu.PrintArea" hidden="1">#REF!</definedName>
    <definedName name="Z_D9E68341_C2F0_11D5_A6F7_00508B6540C5_.wvu.PrintTitles" localSheetId="0" hidden="1">#REF!</definedName>
    <definedName name="Z_D9E68341_C2F0_11D5_A6F7_00508B6540C5_.wvu.PrintTitles" hidden="1">#REF!</definedName>
    <definedName name="Z_D9E68341_C2F0_11D5_A6F7_00508B6540C5_.wvu.Rows" localSheetId="0" hidden="1">#REF!</definedName>
    <definedName name="Z_D9E68341_C2F0_11D5_A6F7_00508B6540C5_.wvu.Rows" hidden="1">#REF!</definedName>
    <definedName name="Z_DCBC3450_130F_42AA_8F78_81CF15FD1C4C_.wvu.FilterData" localSheetId="0" hidden="1">#REF!</definedName>
    <definedName name="Z_DCBC3450_130F_42AA_8F78_81CF15FD1C4C_.wvu.FilterData" hidden="1">#REF!</definedName>
    <definedName name="Z_E7999BEB_DD80_4FEE_84EF_4095EDB9C4AB_.wvu.FilterData" localSheetId="0" hidden="1">#REF!</definedName>
    <definedName name="Z_E7999BEB_DD80_4FEE_84EF_4095EDB9C4AB_.wvu.FilterData" hidden="1">#REF!</definedName>
    <definedName name="Z_FD7F3EC7_ED23_11D4_A6F7_00508B6A7686_.wvu.Cols" localSheetId="0" hidden="1">#REF!</definedName>
    <definedName name="Z_FD7F3EC7_ED23_11D4_A6F7_00508B6A7686_.wvu.Cols" hidden="1">#REF!</definedName>
    <definedName name="Z_FD7F3EC7_ED23_11D4_A6F7_00508B6A7686_.wvu.FilterData" localSheetId="0" hidden="1">#REF!</definedName>
    <definedName name="Z_FD7F3EC7_ED23_11D4_A6F7_00508B6A7686_.wvu.FilterData" hidden="1">#REF!</definedName>
    <definedName name="zt_1a">#REF!</definedName>
    <definedName name="zt2a">#REF!</definedName>
    <definedName name="zt3_1">#REF!</definedName>
    <definedName name="zt3_2">#REF!</definedName>
    <definedName name="zt4_1">#REF!</definedName>
    <definedName name="zt5_1">[1]s!$B$13</definedName>
    <definedName name="zt7_1">[1]s!$B$14</definedName>
    <definedName name="zt7_2">[1]s!$B$16</definedName>
    <definedName name="zt7_3">#REF!</definedName>
    <definedName name="zt8_2">#REF!</definedName>
    <definedName name="zt8_3">#REF!</definedName>
    <definedName name="zt9_1">[1]s!$B$6</definedName>
    <definedName name="zt9_3">[1]s!$B$8</definedName>
    <definedName name="zt9_4">#REF!</definedName>
    <definedName name="zt9_5">[1]s!$B$9</definedName>
    <definedName name="zt9_6">[1]s!$B$10</definedName>
    <definedName name="zt9_7">[1]s!$B$11</definedName>
    <definedName name="zto">#REF!</definedName>
    <definedName name="ztt5">#REF!</definedName>
    <definedName name="zzt1">#REF!</definedName>
    <definedName name="аа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localSheetId="0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РАК">[6]Неделя!#REF!</definedName>
    <definedName name="в3">#REF!</definedName>
    <definedName name="в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но" localSheetId="0" hidden="1">{#N/A,#N/A,FALSE,"Расчет вспомогательных"}</definedName>
    <definedName name="вано" hidden="1">{#N/A,#N/A,FALSE,"Расчет вспомогательных"}</definedName>
    <definedName name="вапке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р" localSheetId="0" hidden="1">{#N/A,#N/A,FALSE,"Расчет вспомогательных"}</definedName>
    <definedName name="вапр" hidden="1">{#N/A,#N/A,FALSE,"Расчет вспомогательных"}</definedName>
    <definedName name="ва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ид_ресурса">#REF!</definedName>
    <definedName name="вкрер" localSheetId="0" hidden="1">{#N/A,#N/A,FALSE,"Расчет вспомогательных"}</definedName>
    <definedName name="вкрер" hidden="1">{#N/A,#N/A,FALSE,"Расчет вспомогательных"}</definedName>
    <definedName name="вы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>#REF!</definedName>
    <definedName name="дач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ЗАКЛ">[6]Неделя!#REF!</definedName>
    <definedName name="евро">#REF!</definedName>
    <definedName name="еее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xlnm.Print_Titles">#N/A</definedName>
    <definedName name="запасы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она_ответственности">#REF!</definedName>
    <definedName name="и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й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у" localSheetId="0" hidden="1">{#N/A,#N/A,TRUE,"Лист2"}</definedName>
    <definedName name="йцу" hidden="1">{#N/A,#N/A,TRUE,"Лист2"}</definedName>
    <definedName name="кк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лесные_диски">[6]Неделя!#REF!</definedName>
    <definedName name="Контрагент">#REF!</definedName>
    <definedName name="копия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ратор_договора">#REF!</definedName>
    <definedName name="курс">#REF!</definedName>
    <definedName name="курс2">#REF!</definedName>
    <definedName name="кэ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Ш" localSheetId="0" hidden="1">{#N/A,#N/A,FALSE,"Расчет вспомогательных"}</definedName>
    <definedName name="КЭШ" hidden="1">{#N/A,#N/A,FALSE,"Расчет вспомогательных"}</definedName>
    <definedName name="лд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па" localSheetId="0" hidden="1">{#N/A,#N/A,FALSE,"Расчет вспомогательных"}</definedName>
    <definedName name="лопа" hidden="1">{#N/A,#N/A,FALSE,"Расчет вспомогательных"}</definedName>
    <definedName name="ль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ит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звание_МВЗ">#REF!</definedName>
    <definedName name="Налог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гкг" localSheetId="0" hidden="1">{#N/A,#N/A,FALSE,"Расчет вспомогательных"}</definedName>
    <definedName name="нгкг" hidden="1">{#N/A,#N/A,FALSE,"Расчет вспомогательных"}</definedName>
    <definedName name="непне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" hidden="1">{#N/A,#N/A,FALSE,"передел"}</definedName>
    <definedName name="ол" localSheetId="0" hidden="1">{#N/A,#N/A,FALSE,"передел"}</definedName>
    <definedName name="ол" hidden="1">{#N/A,#N/A,FALSE,"передел"}</definedName>
    <definedName name="о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Р" localSheetId="0" hidden="1">{#N/A,#N/A,FALSE,"Расчет вспомогательных"}</definedName>
    <definedName name="ОПР" hidden="1">{#N/A,#N/A,FALSE,"Расчет вспомогательных"}</definedName>
    <definedName name="ор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дел_цех_куратор">#REF!</definedName>
    <definedName name="отче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храна" localSheetId="0" hidden="1">{#N/A,#N/A,FALSE,"передел"}</definedName>
    <definedName name="охрана" hidden="1">{#N/A,#N/A,FALSE,"передел"}</definedName>
    <definedName name="папр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имф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л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п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цент_НДС">#REF!</definedName>
    <definedName name="Пункт_ПРиЗ">#REF!</definedName>
    <definedName name="пыпыппывапа" localSheetId="0" hidden="1">#REF!,#REF!,#REF!</definedName>
    <definedName name="пыпыппывапа" hidden="1">#REF!,#REF!,#REF!</definedName>
    <definedName name="ра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0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ТАР">[6]Неделя!#REF!</definedName>
    <definedName name="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МЗ">[6]Неделя!#REF!</definedName>
    <definedName name="справочник" localSheetId="0" hidden="1">{#N/A,#N/A,FALSE,"передел"}</definedName>
    <definedName name="справочник" hidden="1">{#N/A,#N/A,FALSE,"передел"}</definedName>
    <definedName name="Справочник_контр.">#REF!</definedName>
    <definedName name="Справочник_по_МВЗ">#REF!</definedName>
    <definedName name="сс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атья_в_ОПР">#REF!</definedName>
    <definedName name="стр26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пе" hidden="1">#REF!</definedName>
    <definedName name="труд" localSheetId="0" hidden="1">{#N/A,#N/A,FALSE,"передел"}</definedName>
    <definedName name="труд" hidden="1">{#N/A,#N/A,FALSE,"передел"}</definedName>
    <definedName name="т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словия_оплаты">#REF!</definedName>
    <definedName name="ууу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кторы" localSheetId="0" hidden="1">{#N/A,#N/A,FALSE,"Расчет вспомогательных"}</definedName>
    <definedName name="Факторы" hidden="1">{#N/A,#N/A,FALSE,"Расчет вспомогательных"}</definedName>
    <definedName name="фат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враль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0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цена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ч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п" localSheetId="0" hidden="1">{#N/A,#N/A,FALSE,"Расчет вспомогательных"}</definedName>
    <definedName name="ывп" hidden="1">{#N/A,#N/A,FALSE,"Расчет вспомогательных"}</definedName>
    <definedName name="ыы" localSheetId="0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ьь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D72" i="1"/>
  <c r="D69" i="1"/>
  <c r="D68" i="1"/>
  <c r="D66" i="1"/>
  <c r="E53" i="1"/>
  <c r="D53" i="1"/>
  <c r="F53" i="1" s="1"/>
  <c r="E46" i="1"/>
  <c r="E45" i="1"/>
  <c r="D45" i="1"/>
  <c r="E44" i="1"/>
  <c r="D44" i="1"/>
  <c r="D43" i="1"/>
  <c r="E42" i="1"/>
  <c r="D42" i="1"/>
  <c r="F42" i="1" s="1"/>
  <c r="E41" i="1"/>
  <c r="D41" i="1"/>
  <c r="E40" i="1"/>
  <c r="D40" i="1"/>
  <c r="F40" i="1" s="1"/>
  <c r="E39" i="1"/>
  <c r="D39" i="1"/>
  <c r="F39" i="1" s="1"/>
  <c r="E38" i="1"/>
  <c r="D38" i="1"/>
  <c r="E35" i="1"/>
  <c r="F35" i="1" s="1"/>
  <c r="D35" i="1"/>
  <c r="D34" i="1"/>
  <c r="D32" i="1"/>
  <c r="D31" i="1"/>
  <c r="F31" i="1" s="1"/>
  <c r="D29" i="1"/>
  <c r="F29" i="1" s="1"/>
  <c r="D28" i="1"/>
  <c r="F28" i="1" s="1"/>
  <c r="D25" i="1"/>
  <c r="D24" i="1"/>
  <c r="D12" i="1"/>
  <c r="F12" i="1" s="1"/>
  <c r="D11" i="1"/>
  <c r="F72" i="1"/>
  <c r="F71" i="1"/>
  <c r="F70" i="1"/>
  <c r="F69" i="1"/>
  <c r="F68" i="1"/>
  <c r="E67" i="1"/>
  <c r="E66" i="1"/>
  <c r="F66" i="1"/>
  <c r="F65" i="1"/>
  <c r="F64" i="1"/>
  <c r="F63" i="1"/>
  <c r="F56" i="1"/>
  <c r="E56" i="1"/>
  <c r="D56" i="1"/>
  <c r="F52" i="1"/>
  <c r="F51" i="1"/>
  <c r="F50" i="1"/>
  <c r="F49" i="1"/>
  <c r="F48" i="1"/>
  <c r="F47" i="1"/>
  <c r="F46" i="1"/>
  <c r="F43" i="1"/>
  <c r="F41" i="1"/>
  <c r="D37" i="1"/>
  <c r="D30" i="1"/>
  <c r="F30" i="1" s="1"/>
  <c r="F18" i="1"/>
  <c r="C17" i="1"/>
  <c r="F44" i="1" l="1"/>
  <c r="F38" i="1"/>
  <c r="F45" i="1"/>
  <c r="D23" i="1"/>
  <c r="F23" i="1" s="1"/>
  <c r="F24" i="1"/>
  <c r="D10" i="1"/>
  <c r="F32" i="1"/>
  <c r="F10" i="1"/>
  <c r="D9" i="1"/>
  <c r="F25" i="1"/>
  <c r="D27" i="1"/>
  <c r="D67" i="1"/>
  <c r="F67" i="1" s="1"/>
  <c r="F11" i="1"/>
  <c r="D36" i="1"/>
  <c r="E36" i="1" s="1"/>
  <c r="E34" i="1" s="1"/>
  <c r="F27" i="1" l="1"/>
  <c r="D26" i="1"/>
  <c r="F26" i="1" s="1"/>
  <c r="E37" i="1"/>
  <c r="F37" i="1" s="1"/>
  <c r="F34" i="1"/>
  <c r="F36" i="1" s="1"/>
  <c r="F9" i="1"/>
  <c r="F55" i="1" s="1"/>
  <c r="F62" i="1" s="1"/>
  <c r="D55" i="1" l="1"/>
  <c r="E55" i="1"/>
  <c r="E62" i="1" s="1"/>
  <c r="D62" i="1"/>
</calcChain>
</file>

<file path=xl/sharedStrings.xml><?xml version="1.0" encoding="utf-8"?>
<sst xmlns="http://schemas.openxmlformats.org/spreadsheetml/2006/main" count="203" uniqueCount="138">
  <si>
    <r>
      <t xml:space="preserve">Информация об основных показателях финансово-хозяйственной деятельности регулируемых организаций, включая структуру основных производственных затрат
</t>
    </r>
    <r>
      <rPr>
        <sz val="9"/>
        <rFont val="Tahoma"/>
        <family val="2"/>
        <charset val="204"/>
      </rPr>
      <t>(в части регулируемой деятельности)</t>
    </r>
    <r>
      <rPr>
        <b/>
        <sz val="9"/>
        <rFont val="Tahoma"/>
        <family val="2"/>
        <charset val="204"/>
      </rPr>
      <t xml:space="preserve"> *</t>
    </r>
  </si>
  <si>
    <t>№№ п/п</t>
  </si>
  <si>
    <t>Показатели для расчета</t>
  </si>
  <si>
    <t>Ед. изм.</t>
  </si>
  <si>
    <t>Производство</t>
  </si>
  <si>
    <t>Передача</t>
  </si>
  <si>
    <t>Всего</t>
  </si>
  <si>
    <t xml:space="preserve">1.    </t>
  </si>
  <si>
    <t xml:space="preserve">Топливо на технологические цели  всего, в том числе по видам:     </t>
  </si>
  <si>
    <t>тыс. руб.</t>
  </si>
  <si>
    <t>X</t>
  </si>
  <si>
    <t xml:space="preserve">1.1.  </t>
  </si>
  <si>
    <t xml:space="preserve">газ природный, поставляемый по регулируемым ценам (п. 1.1.1 x п. 1.1.2)                              </t>
  </si>
  <si>
    <t>1.1.1.</t>
  </si>
  <si>
    <t xml:space="preserve">объем  топлива                  </t>
  </si>
  <si>
    <r>
      <t>т (м</t>
    </r>
    <r>
      <rPr>
        <vertAlign val="superscript"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>)</t>
    </r>
  </si>
  <si>
    <t>1.1.2.</t>
  </si>
  <si>
    <t xml:space="preserve">цена                             </t>
  </si>
  <si>
    <r>
      <t>руб./т (м</t>
    </r>
    <r>
      <rPr>
        <vertAlign val="superscript"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>)</t>
    </r>
  </si>
  <si>
    <t xml:space="preserve">1.2.  </t>
  </si>
  <si>
    <t xml:space="preserve">Уголь Экибастузский(п. 1.2.1 x п. 1.2.2)      </t>
  </si>
  <si>
    <t>1.2.1.</t>
  </si>
  <si>
    <t>т н</t>
  </si>
  <si>
    <t>1.2.2.</t>
  </si>
  <si>
    <t xml:space="preserve">1.3.  </t>
  </si>
  <si>
    <t>Уголь Свердловский (п. 1.3.1 x п. 1.3.2)</t>
  </si>
  <si>
    <t>1.3.1.</t>
  </si>
  <si>
    <t>1.3.2.</t>
  </si>
  <si>
    <t xml:space="preserve">1.4.  </t>
  </si>
  <si>
    <t xml:space="preserve">топливо (вид) _____________      </t>
  </si>
  <si>
    <t xml:space="preserve">(п. 1.4.1 x п. 1.4.2)            </t>
  </si>
  <si>
    <t>1.4.1.</t>
  </si>
  <si>
    <t xml:space="preserve">объем  топлива                                  </t>
  </si>
  <si>
    <t>1.4.2.</t>
  </si>
  <si>
    <t xml:space="preserve">2.    </t>
  </si>
  <si>
    <t xml:space="preserve">Затраты на электрическую энергию </t>
  </si>
  <si>
    <t xml:space="preserve">2.1.  </t>
  </si>
  <si>
    <t xml:space="preserve">объем энергии                 </t>
  </si>
  <si>
    <t>тыс. кВт×ч</t>
  </si>
  <si>
    <t xml:space="preserve">2.2.  </t>
  </si>
  <si>
    <t xml:space="preserve">тариф                            </t>
  </si>
  <si>
    <t>руб./кВт×ч</t>
  </si>
  <si>
    <t xml:space="preserve">3.    </t>
  </si>
  <si>
    <t>Вода всего, в том числе по видам:</t>
  </si>
  <si>
    <t xml:space="preserve">3.1.  </t>
  </si>
  <si>
    <t>вода ХОВ</t>
  </si>
  <si>
    <t>3.1.1.</t>
  </si>
  <si>
    <t xml:space="preserve">количество                       </t>
  </si>
  <si>
    <r>
      <t>м</t>
    </r>
    <r>
      <rPr>
        <vertAlign val="superscript"/>
        <sz val="8"/>
        <rFont val="Arial"/>
        <family val="2"/>
        <charset val="204"/>
      </rPr>
      <t>3</t>
    </r>
  </si>
  <si>
    <t>3.1.2.</t>
  </si>
  <si>
    <r>
      <t>руб./м</t>
    </r>
    <r>
      <rPr>
        <vertAlign val="superscript"/>
        <sz val="8"/>
        <rFont val="Arial"/>
        <family val="2"/>
        <charset val="204"/>
      </rPr>
      <t>3</t>
    </r>
  </si>
  <si>
    <t xml:space="preserve">3.2.  </t>
  </si>
  <si>
    <t>вода техническая неподготовленная</t>
  </si>
  <si>
    <t>3.2.1.</t>
  </si>
  <si>
    <t>3.2.2.</t>
  </si>
  <si>
    <t xml:space="preserve">4.    </t>
  </si>
  <si>
    <t xml:space="preserve">Реагенты                         </t>
  </si>
  <si>
    <t xml:space="preserve">5.    </t>
  </si>
  <si>
    <t xml:space="preserve">Оплата труда производственных рабочих                       </t>
  </si>
  <si>
    <t xml:space="preserve">5.1.  </t>
  </si>
  <si>
    <t xml:space="preserve">численность персонала            </t>
  </si>
  <si>
    <t>чел.</t>
  </si>
  <si>
    <t xml:space="preserve">5.2.  </t>
  </si>
  <si>
    <t xml:space="preserve">среднемесячная заработная плата  </t>
  </si>
  <si>
    <t>руб./чел. в мес.</t>
  </si>
  <si>
    <t xml:space="preserve">6.    </t>
  </si>
  <si>
    <t xml:space="preserve">Отчисления на социальные нужды   </t>
  </si>
  <si>
    <t xml:space="preserve">7.    </t>
  </si>
  <si>
    <t xml:space="preserve">Амортизация оборудования         </t>
  </si>
  <si>
    <t xml:space="preserve">8.    </t>
  </si>
  <si>
    <t xml:space="preserve">Отчисления в ремонтный фонд      </t>
  </si>
  <si>
    <t xml:space="preserve">9.    </t>
  </si>
  <si>
    <t xml:space="preserve">Цеховые расходы, в том числе:                  </t>
  </si>
  <si>
    <t xml:space="preserve">10.   </t>
  </si>
  <si>
    <t xml:space="preserve">Общехозяйственные расходы, в том числе:       </t>
  </si>
  <si>
    <t>11.</t>
  </si>
  <si>
    <t>Коммерческие расходы***</t>
  </si>
  <si>
    <t>12.</t>
  </si>
  <si>
    <t>плата за предельно допустимые выбросы загрязняющих веществ</t>
  </si>
  <si>
    <t>13.</t>
  </si>
  <si>
    <t>аренда земли</t>
  </si>
  <si>
    <t>14.</t>
  </si>
  <si>
    <t>налог на имущество</t>
  </si>
  <si>
    <t>15.</t>
  </si>
  <si>
    <t>Расходы по сомнительным долгам</t>
  </si>
  <si>
    <t>руб./Гкал</t>
  </si>
  <si>
    <t>11.1.</t>
  </si>
  <si>
    <t xml:space="preserve">из тепловых сетей </t>
  </si>
  <si>
    <t>11.1.1.</t>
  </si>
  <si>
    <t>объем</t>
  </si>
  <si>
    <t>тыс. Гкал</t>
  </si>
  <si>
    <t>11.1.2.</t>
  </si>
  <si>
    <t xml:space="preserve">тариф </t>
  </si>
  <si>
    <t xml:space="preserve">11.2. </t>
  </si>
  <si>
    <t xml:space="preserve">с коллекторов </t>
  </si>
  <si>
    <t>11.2.1.</t>
  </si>
  <si>
    <t>11.2.2.</t>
  </si>
  <si>
    <t>16.</t>
  </si>
  <si>
    <t xml:space="preserve">Прочие расходы, не вошедшие в вышеперечисленные статьи себестоимости,                   </t>
  </si>
  <si>
    <t xml:space="preserve">12.1. </t>
  </si>
  <si>
    <t xml:space="preserve">в том числе арендная плата       </t>
  </si>
  <si>
    <t>17.</t>
  </si>
  <si>
    <t xml:space="preserve">Себестоимость                    </t>
  </si>
  <si>
    <t>18.</t>
  </si>
  <si>
    <t xml:space="preserve">Прибыль всего, в том числе:                          </t>
  </si>
  <si>
    <t>Корректировка операционных расходов</t>
  </si>
  <si>
    <t>«»</t>
  </si>
  <si>
    <t>14.1.</t>
  </si>
  <si>
    <t>на развитие производства</t>
  </si>
  <si>
    <t>14.2.</t>
  </si>
  <si>
    <t>на социальное развитие</t>
  </si>
  <si>
    <t>14.3.</t>
  </si>
  <si>
    <t>на прочие цели</t>
  </si>
  <si>
    <t>14.4.</t>
  </si>
  <si>
    <t>другие  налоги</t>
  </si>
  <si>
    <t>19.</t>
  </si>
  <si>
    <t xml:space="preserve">Необходимая валовая выручка:      </t>
  </si>
  <si>
    <t>15.1.</t>
  </si>
  <si>
    <t>на производство теплоэнергии в воде</t>
  </si>
  <si>
    <t>15.2.</t>
  </si>
  <si>
    <t>на производство теплоэнергии в паре отборном</t>
  </si>
  <si>
    <t>15.3.</t>
  </si>
  <si>
    <t>на производство теплоэнергии в паре остром</t>
  </si>
  <si>
    <t>20.</t>
  </si>
  <si>
    <t xml:space="preserve">Отпуск энергии в сеть            </t>
  </si>
  <si>
    <t>21.1.</t>
  </si>
  <si>
    <t xml:space="preserve">Полезный отпуск энергии          </t>
  </si>
  <si>
    <t>21.1.1.</t>
  </si>
  <si>
    <t xml:space="preserve">для собственного потребления     </t>
  </si>
  <si>
    <t>21.1.2.</t>
  </si>
  <si>
    <t xml:space="preserve">бюджетным потребителям           </t>
  </si>
  <si>
    <t>21.1.3.</t>
  </si>
  <si>
    <t>жилищным организациям и населению</t>
  </si>
  <si>
    <t>21.1.4.</t>
  </si>
  <si>
    <t xml:space="preserve">прочим потребителям              </t>
  </si>
  <si>
    <t>21.1.5.</t>
  </si>
  <si>
    <t>теплоснабжающим (теплосетевым)организациям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</si>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</sst>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0\ _₽_-;\-* #,##0.00\ _₽_-;_-* &quot;-&quot;??\ _₽_-;_-@_-"/>
    <numFmt numFmtId="166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vertAlign val="superscript"/>
      <sz val="8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center"/>
    </xf>
    <xf numFmtId="164" fontId="6" fillId="0" borderId="0" xfId="2" applyFont="1" applyFill="1" applyBorder="1"/>
    <xf numFmtId="165" fontId="7" fillId="0" borderId="0" xfId="1" applyNumberFormat="1" applyFont="1" applyFill="1" applyAlignment="1">
      <alignment horizontal="center"/>
    </xf>
    <xf numFmtId="0" fontId="6" fillId="0" borderId="0" xfId="1" applyFont="1" applyFill="1"/>
    <xf numFmtId="0" fontId="6" fillId="0" borderId="1" xfId="1" applyFont="1" applyFill="1" applyBorder="1" applyAlignment="1"/>
    <xf numFmtId="0" fontId="6" fillId="0" borderId="2" xfId="1" applyFont="1" applyFill="1" applyBorder="1" applyAlignment="1"/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164" fontId="6" fillId="0" borderId="5" xfId="2" applyFont="1" applyFill="1" applyBorder="1" applyAlignment="1">
      <alignment horizontal="center" vertical="center"/>
    </xf>
    <xf numFmtId="164" fontId="6" fillId="0" borderId="6" xfId="2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7" xfId="1" applyFont="1" applyFill="1" applyBorder="1"/>
    <xf numFmtId="0" fontId="6" fillId="0" borderId="8" xfId="1" applyFont="1" applyFill="1" applyBorder="1" applyAlignment="1">
      <alignment wrapText="1"/>
    </xf>
    <xf numFmtId="0" fontId="6" fillId="0" borderId="8" xfId="1" applyFont="1" applyFill="1" applyBorder="1" applyAlignment="1">
      <alignment horizontal="center"/>
    </xf>
    <xf numFmtId="164" fontId="6" fillId="0" borderId="8" xfId="2" applyFont="1" applyFill="1" applyBorder="1"/>
    <xf numFmtId="164" fontId="6" fillId="0" borderId="9" xfId="2" applyFont="1" applyFill="1" applyBorder="1"/>
    <xf numFmtId="0" fontId="6" fillId="0" borderId="8" xfId="1" applyFont="1" applyFill="1" applyBorder="1" applyAlignment="1">
      <alignment horizontal="left" indent="2"/>
    </xf>
    <xf numFmtId="0" fontId="6" fillId="0" borderId="8" xfId="1" applyFont="1" applyFill="1" applyBorder="1"/>
    <xf numFmtId="164" fontId="6" fillId="0" borderId="8" xfId="2" applyNumberFormat="1" applyFont="1" applyFill="1" applyBorder="1"/>
    <xf numFmtId="166" fontId="6" fillId="0" borderId="9" xfId="2" applyNumberFormat="1" applyFont="1" applyFill="1" applyBorder="1"/>
    <xf numFmtId="0" fontId="6" fillId="0" borderId="8" xfId="1" applyFont="1" applyFill="1" applyBorder="1" applyAlignment="1">
      <alignment horizontal="left" indent="3"/>
    </xf>
    <xf numFmtId="166" fontId="6" fillId="0" borderId="8" xfId="2" applyNumberFormat="1" applyFont="1" applyFill="1" applyBorder="1"/>
    <xf numFmtId="166" fontId="6" fillId="0" borderId="0" xfId="1" applyNumberFormat="1" applyFont="1" applyFill="1"/>
    <xf numFmtId="164" fontId="6" fillId="0" borderId="8" xfId="1" applyNumberFormat="1" applyFont="1" applyFill="1" applyBorder="1"/>
    <xf numFmtId="0" fontId="9" fillId="0" borderId="8" xfId="1" applyFont="1" applyFill="1" applyBorder="1" applyAlignment="1">
      <alignment wrapText="1"/>
    </xf>
    <xf numFmtId="0" fontId="6" fillId="0" borderId="8" xfId="1" applyFont="1" applyFill="1" applyBorder="1" applyAlignment="1">
      <alignment horizontal="left" wrapText="1" indent="2"/>
    </xf>
    <xf numFmtId="0" fontId="9" fillId="0" borderId="8" xfId="1" applyFont="1" applyFill="1" applyBorder="1" applyAlignment="1">
      <alignment horizontal="center"/>
    </xf>
    <xf numFmtId="166" fontId="9" fillId="0" borderId="8" xfId="2" applyNumberFormat="1" applyFont="1" applyFill="1" applyBorder="1"/>
    <xf numFmtId="166" fontId="9" fillId="0" borderId="9" xfId="2" applyNumberFormat="1" applyFont="1" applyFill="1" applyBorder="1"/>
    <xf numFmtId="0" fontId="6" fillId="0" borderId="10" xfId="1" applyFont="1" applyFill="1" applyBorder="1"/>
    <xf numFmtId="0" fontId="6" fillId="0" borderId="11" xfId="1" applyFont="1" applyFill="1" applyBorder="1" applyAlignment="1">
      <alignment horizontal="left" indent="2"/>
    </xf>
    <xf numFmtId="0" fontId="6" fillId="0" borderId="11" xfId="1" applyFont="1" applyFill="1" applyBorder="1" applyAlignment="1">
      <alignment horizontal="center"/>
    </xf>
    <xf numFmtId="164" fontId="6" fillId="0" borderId="11" xfId="2" applyFont="1" applyFill="1" applyBorder="1"/>
    <xf numFmtId="164" fontId="6" fillId="0" borderId="12" xfId="2" applyFont="1" applyFill="1" applyBorder="1"/>
    <xf numFmtId="0" fontId="6" fillId="0" borderId="0" xfId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6" fontId="6" fillId="0" borderId="0" xfId="1" applyNumberFormat="1" applyFont="1" applyFill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/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7" xfId="1" applyFont="1" applyFill="1" applyBorder="1"/>
    <xf numFmtId="0" fontId="6" fillId="0" borderId="8" xfId="1" applyFont="1" applyFill="1" applyBorder="1" applyAlignment="1">
      <alignment horizontal="center"/>
    </xf>
    <xf numFmtId="164" fontId="6" fillId="0" borderId="8" xfId="2" applyFont="1" applyFill="1" applyBorder="1"/>
    <xf numFmtId="0" fontId="6" fillId="0" borderId="8" xfId="1" applyFont="1" applyFill="1" applyBorder="1"/>
    <xf numFmtId="164" fontId="6" fillId="0" borderId="9" xfId="2" applyFont="1" applyFill="1" applyBorder="1"/>
  </cellXfs>
  <cellStyles count="4">
    <cellStyle name="Обычный" xfId="0" builtinId="0"/>
    <cellStyle name="Обычный 10 3" xfId="1"/>
    <cellStyle name="Обычный 2 2 5" xfId="3"/>
    <cellStyle name="Финансов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B(34)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0;&#1047;\&#1055;&#1041;&#1054;\&#1054;&#1087;&#1077;&#1088;&#1072;&#1090;&#1080;&#1074;&#1085;&#1072;&#1103;%20&#1086;&#1090;&#1095;&#1077;&#1090;&#1085;&#1086;&#1089;&#1090;&#1100;%20&#1074;%20&#1056;&#1059;&#1057;&#1040;&#1051;%202014\01\&#1092;&#1072;&#1082;&#1090;_&#1072;&#1088;&#1093;&#1080;&#1074;\&#1060;_&#1101;&#1083;&#1077;&#1082;&#1090;&#1088;&#1086;&#1101;&#1085;&#1077;&#1088;&#1075;&#1080;&#1103;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BUDGETU2\B(34)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6;&#1077;&#1083;&#1091;&#1076;&#1082;&#1086;&#1074;&#1072;\&#1073;&#1102;&#1076;&#1078;&#1077;&#1090;&#1099;\Documents%20and%20Settings\&#1046;&#1077;&#1083;&#1091;&#1076;&#1082;&#1086;&#1074;&#1072;%20&#1053;_&#1042;_\&#1052;&#1086;&#1080;%20&#1076;&#1086;&#1082;&#1091;&#1084;&#1077;&#1085;&#1090;&#1099;\&#1044;&#1051;&#1071;%20&#1042;&#1057;&#1045;&#1061;\&#1041;&#1102;&#1076;&#1078;&#1077;&#1090;%20&#1090;&#1077;&#1082;%20&#1092;&#1077;&#1074;&#1088;&#1072;&#1083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alina/&#1060;&#1086;&#1088;&#1084;&#1099;/&#1050;&#1088;&#1072;&#1052;&#104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0;&#1047;\&#1055;&#1041;&#1054;\&#1054;&#1073;&#1086;&#1089;&#1085;&#1086;&#1074;&#1072;&#1085;&#1080;&#1077;%20&#1090;&#1072;&#1088;&#1080;&#1092;&#1086;&#1074;%20&#1085;&#1072;%20&#1087;&#1088;&#1086;&#1076;&#1091;&#1082;&#1094;&#1080;&#1102;%20&#1041;&#1058;&#1069;&#1062;\2023\&#1058;&#1069;%202023%20&#1084;&#1077;&#1090;%20&#1080;&#1085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XRates"/>
      <sheetName val="Assumptions"/>
      <sheetName val="Monthly costs"/>
      <sheetName val="Mining"/>
      <sheetName val="Inventories"/>
      <sheetName val="Second Qtr."/>
      <sheetName val="05"/>
      <sheetName val="06"/>
      <sheetName val="PD BI"/>
      <sheetName val="Cash-Flow"/>
      <sheetName val="инж корп"/>
      <sheetName val="Мат кож ТаАЗ"/>
      <sheetName val="р-ция"/>
      <sheetName val="услуги"/>
      <sheetName val="распр 25.2"/>
      <sheetName val="распр 25.3"/>
      <sheetName val="материалы ошиновка"/>
      <sheetName val="оборудование"/>
      <sheetName val="БАЗ"/>
      <sheetName val="Title"/>
      <sheetName val="@5"/>
      <sheetName val="Set"/>
      <sheetName val="Dirs"/>
      <sheetName val="Net Borrow"/>
      <sheetName val="Data00"/>
      <sheetName val="base"/>
      <sheetName val="XR"/>
      <sheetName val="MONTHLY ASSUMPTIONS 2005"/>
      <sheetName val="справочники"/>
      <sheetName val="Позиция"/>
      <sheetName val="статус"/>
      <sheetName val="отгрузка"/>
      <sheetName val="o"/>
      <sheetName val="XLR_NoRangeSheet"/>
      <sheetName val="Лист1"/>
      <sheetName val="отходы"/>
      <sheetName val="ValueList_Helper"/>
      <sheetName val="балансAL"/>
    </sheetNames>
    <sheetDataSet>
      <sheetData sheetId="0" refreshError="1">
        <row r="5">
          <cell r="B5" t="str">
            <v>Выпуск проката на сторону</v>
          </cell>
        </row>
        <row r="8">
          <cell r="B8" t="str">
            <v>Валовая прибыль</v>
          </cell>
        </row>
        <row r="9">
          <cell r="B9" t="str">
            <v xml:space="preserve">Затраты на производство товарной продукции </v>
          </cell>
        </row>
        <row r="10">
          <cell r="B10" t="str">
            <v xml:space="preserve">Выручка, затраты, прибыль от реализации продукции ( работ, услуг ) </v>
          </cell>
        </row>
        <row r="11">
          <cell r="B11" t="str">
            <v>Выручка, затраты, прибыль от прочей реализации продукции                                                            ( работ, услуг )</v>
          </cell>
        </row>
        <row r="13">
          <cell r="B13" t="str">
            <v>Себестоимость товарной и реализованной продукции</v>
          </cell>
        </row>
        <row r="14">
          <cell r="B14" t="str">
            <v>Прибыль товарной и реализованной продукции</v>
          </cell>
        </row>
        <row r="16">
          <cell r="B16" t="str">
            <v>Затраты на 1 руб. товарной и реализованной продукции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0_33"/>
      <sheetName val="1-ЭСПЦ"/>
      <sheetName val="COMPS"/>
      <sheetName val="BEX_Expenses_CY"/>
      <sheetName val="BEX_Expenses_PY"/>
      <sheetName val="BEX_MAIN_PL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Свод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Rates"/>
      <sheetName val="2013"/>
      <sheetName val="База1"/>
      <sheetName val="Costs"/>
      <sheetName val="Исх. данные"/>
      <sheetName val="s"/>
      <sheetName val="Inputs Sheet"/>
      <sheetName val="TOC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Проект"/>
      <sheetName val="Компания"/>
      <sheetName val="Опции"/>
      <sheetName val="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База"/>
    </sheetNames>
    <sheetDataSet>
      <sheetData sheetId="0"/>
      <sheetData sheetId="1">
        <row r="1">
          <cell r="A1" t="str">
            <v>Вид затрат</v>
          </cell>
        </row>
        <row r="2">
          <cell r="AG2" t="str">
            <v>605330001231</v>
          </cell>
          <cell r="AH2" t="str">
            <v>RUB</v>
          </cell>
          <cell r="AI2">
            <v>0</v>
          </cell>
          <cell r="AJ2">
            <v>-1505408.14</v>
          </cell>
          <cell r="AK2" t="str">
            <v>КВЧ</v>
          </cell>
          <cell r="AL2">
            <v>0</v>
          </cell>
        </row>
        <row r="3">
          <cell r="AG3" t="str">
            <v>605330001231</v>
          </cell>
          <cell r="AH3" t="str">
            <v>RUB</v>
          </cell>
          <cell r="AI3">
            <v>0</v>
          </cell>
          <cell r="AJ3">
            <v>1505408.14</v>
          </cell>
          <cell r="AK3" t="str">
            <v>КВЧ</v>
          </cell>
          <cell r="AL3">
            <v>0</v>
          </cell>
        </row>
        <row r="4">
          <cell r="AG4" t="str">
            <v>605330001231</v>
          </cell>
          <cell r="AH4" t="str">
            <v>RUB</v>
          </cell>
          <cell r="AI4">
            <v>0</v>
          </cell>
          <cell r="AJ4">
            <v>-1290118</v>
          </cell>
          <cell r="AK4" t="str">
            <v>КВЧ</v>
          </cell>
          <cell r="AL4">
            <v>0</v>
          </cell>
        </row>
        <row r="5">
          <cell r="AG5" t="str">
            <v>605330001235</v>
          </cell>
          <cell r="AH5" t="str">
            <v>RUB</v>
          </cell>
          <cell r="AI5">
            <v>0</v>
          </cell>
          <cell r="AJ5">
            <v>-1077169.1599999999</v>
          </cell>
          <cell r="AK5" t="str">
            <v>КВЧ</v>
          </cell>
          <cell r="AL5">
            <v>0</v>
          </cell>
        </row>
        <row r="6">
          <cell r="AG6" t="str">
            <v>605330001235</v>
          </cell>
          <cell r="AH6" t="str">
            <v>RUB</v>
          </cell>
          <cell r="AI6">
            <v>0</v>
          </cell>
          <cell r="AJ6">
            <v>1077169.1599999999</v>
          </cell>
          <cell r="AK6" t="str">
            <v>КВЧ</v>
          </cell>
          <cell r="AL6">
            <v>0</v>
          </cell>
        </row>
        <row r="7">
          <cell r="AG7" t="str">
            <v>605330001235</v>
          </cell>
          <cell r="AH7" t="str">
            <v>RUB</v>
          </cell>
          <cell r="AI7">
            <v>0</v>
          </cell>
          <cell r="AJ7">
            <v>-1178497</v>
          </cell>
          <cell r="AK7" t="str">
            <v>КВЧ</v>
          </cell>
          <cell r="AL7">
            <v>0</v>
          </cell>
        </row>
        <row r="8">
          <cell r="AG8" t="str">
            <v>605330001236</v>
          </cell>
          <cell r="AH8" t="str">
            <v>RUB</v>
          </cell>
          <cell r="AI8">
            <v>0</v>
          </cell>
          <cell r="AJ8">
            <v>-175579</v>
          </cell>
          <cell r="AK8" t="str">
            <v>КВЧ</v>
          </cell>
          <cell r="AL8">
            <v>0</v>
          </cell>
        </row>
        <row r="9">
          <cell r="AG9" t="str">
            <v>605330001236</v>
          </cell>
          <cell r="AH9" t="str">
            <v>RUB</v>
          </cell>
          <cell r="AI9">
            <v>0</v>
          </cell>
          <cell r="AJ9">
            <v>-41858.839999999997</v>
          </cell>
          <cell r="AK9" t="str">
            <v>КВЧ</v>
          </cell>
          <cell r="AL9">
            <v>0</v>
          </cell>
        </row>
        <row r="10">
          <cell r="AG10" t="str">
            <v>605330001236</v>
          </cell>
          <cell r="AH10" t="str">
            <v>RUB</v>
          </cell>
          <cell r="AI10">
            <v>0</v>
          </cell>
          <cell r="AJ10">
            <v>41858.839999999997</v>
          </cell>
          <cell r="AK10" t="str">
            <v>КВЧ</v>
          </cell>
          <cell r="AL10">
            <v>0</v>
          </cell>
        </row>
        <row r="11">
          <cell r="AG11" t="str">
            <v>605330001237</v>
          </cell>
          <cell r="AH11" t="str">
            <v>RUB</v>
          </cell>
          <cell r="AI11">
            <v>0</v>
          </cell>
          <cell r="AJ11">
            <v>-4646964</v>
          </cell>
          <cell r="AK11" t="str">
            <v>КВЧ</v>
          </cell>
          <cell r="AL11">
            <v>0</v>
          </cell>
        </row>
        <row r="12">
          <cell r="AG12" t="str">
            <v>605330001237</v>
          </cell>
          <cell r="AH12" t="str">
            <v>RUB</v>
          </cell>
          <cell r="AI12">
            <v>0</v>
          </cell>
          <cell r="AJ12">
            <v>-3178957.5</v>
          </cell>
          <cell r="AK12" t="str">
            <v>КВЧ</v>
          </cell>
          <cell r="AL12">
            <v>0</v>
          </cell>
        </row>
        <row r="13">
          <cell r="AG13" t="str">
            <v>605330001237</v>
          </cell>
          <cell r="AH13" t="str">
            <v>RUB</v>
          </cell>
          <cell r="AI13">
            <v>0</v>
          </cell>
          <cell r="AJ13">
            <v>3178957.5</v>
          </cell>
          <cell r="AK13" t="str">
            <v>КВЧ</v>
          </cell>
          <cell r="AL13">
            <v>0</v>
          </cell>
        </row>
        <row r="14">
          <cell r="AG14" t="str">
            <v>605330001238</v>
          </cell>
          <cell r="AH14" t="str">
            <v>RUB</v>
          </cell>
          <cell r="AI14">
            <v>0</v>
          </cell>
          <cell r="AJ14">
            <v>-1931854.12</v>
          </cell>
          <cell r="AK14" t="str">
            <v>КВЧ</v>
          </cell>
          <cell r="AL14">
            <v>0</v>
          </cell>
        </row>
        <row r="15">
          <cell r="AG15" t="str">
            <v>605330001238</v>
          </cell>
          <cell r="AH15" t="str">
            <v>RUB</v>
          </cell>
          <cell r="AI15">
            <v>0</v>
          </cell>
          <cell r="AJ15">
            <v>1931854.12</v>
          </cell>
          <cell r="AK15" t="str">
            <v>КВЧ</v>
          </cell>
          <cell r="AL15">
            <v>0</v>
          </cell>
        </row>
        <row r="16">
          <cell r="AG16" t="str">
            <v>605330001238</v>
          </cell>
          <cell r="AH16" t="str">
            <v>RUB</v>
          </cell>
          <cell r="AI16">
            <v>0</v>
          </cell>
          <cell r="AJ16">
            <v>-2090659</v>
          </cell>
          <cell r="AK16" t="str">
            <v>КВЧ</v>
          </cell>
          <cell r="AL16">
            <v>0</v>
          </cell>
        </row>
        <row r="17">
          <cell r="AG17" t="str">
            <v>605330001239</v>
          </cell>
          <cell r="AH17" t="str">
            <v>RUB</v>
          </cell>
          <cell r="AI17">
            <v>0</v>
          </cell>
          <cell r="AJ17">
            <v>5406748</v>
          </cell>
          <cell r="AK17" t="str">
            <v>КВЧ</v>
          </cell>
          <cell r="AL17">
            <v>0</v>
          </cell>
        </row>
        <row r="18">
          <cell r="AG18" t="str">
            <v>605330001239</v>
          </cell>
          <cell r="AH18" t="str">
            <v>RUB</v>
          </cell>
          <cell r="AI18">
            <v>0</v>
          </cell>
          <cell r="AJ18">
            <v>-3974406</v>
          </cell>
          <cell r="AK18" t="str">
            <v>КВЧ</v>
          </cell>
          <cell r="AL18">
            <v>0</v>
          </cell>
        </row>
        <row r="19">
          <cell r="AG19" t="str">
            <v>605330001239</v>
          </cell>
          <cell r="AH19" t="str">
            <v>RUB</v>
          </cell>
          <cell r="AI19">
            <v>0</v>
          </cell>
          <cell r="AJ19">
            <v>-5406748</v>
          </cell>
          <cell r="AK19" t="str">
            <v>КВЧ</v>
          </cell>
          <cell r="AL19">
            <v>0</v>
          </cell>
        </row>
        <row r="20">
          <cell r="AG20" t="str">
            <v>605330001240</v>
          </cell>
          <cell r="AH20" t="str">
            <v>RUB</v>
          </cell>
          <cell r="AI20">
            <v>0</v>
          </cell>
          <cell r="AJ20">
            <v>-769854</v>
          </cell>
          <cell r="AK20" t="str">
            <v>КВЧ</v>
          </cell>
          <cell r="AL20">
            <v>0</v>
          </cell>
        </row>
        <row r="21">
          <cell r="AG21" t="str">
            <v>605330001240</v>
          </cell>
          <cell r="AH21" t="str">
            <v>RUB</v>
          </cell>
          <cell r="AI21">
            <v>0</v>
          </cell>
          <cell r="AJ21">
            <v>-710590.5</v>
          </cell>
          <cell r="AK21" t="str">
            <v>КВЧ</v>
          </cell>
          <cell r="AL21">
            <v>0</v>
          </cell>
        </row>
        <row r="22">
          <cell r="AG22" t="str">
            <v>605330001240</v>
          </cell>
          <cell r="AH22" t="str">
            <v>RUB</v>
          </cell>
          <cell r="AI22">
            <v>0</v>
          </cell>
          <cell r="AJ22">
            <v>710590.5</v>
          </cell>
          <cell r="AK22" t="str">
            <v>КВЧ</v>
          </cell>
          <cell r="AL22">
            <v>0</v>
          </cell>
        </row>
        <row r="23">
          <cell r="AG23" t="str">
            <v>605330001241</v>
          </cell>
          <cell r="AH23" t="str">
            <v>RUB</v>
          </cell>
          <cell r="AI23">
            <v>0</v>
          </cell>
          <cell r="AJ23">
            <v>104878.39999999999</v>
          </cell>
          <cell r="AK23" t="str">
            <v>КВЧ</v>
          </cell>
          <cell r="AL23">
            <v>0</v>
          </cell>
        </row>
        <row r="24">
          <cell r="AG24" t="str">
            <v>605330001241</v>
          </cell>
          <cell r="AH24" t="str">
            <v>RUB</v>
          </cell>
          <cell r="AI24">
            <v>0</v>
          </cell>
          <cell r="AJ24">
            <v>-437443</v>
          </cell>
          <cell r="AK24" t="str">
            <v>КВЧ</v>
          </cell>
          <cell r="AL24">
            <v>0</v>
          </cell>
        </row>
        <row r="25">
          <cell r="AG25" t="str">
            <v>605330001241</v>
          </cell>
          <cell r="AH25" t="str">
            <v>RUB</v>
          </cell>
          <cell r="AI25">
            <v>0</v>
          </cell>
          <cell r="AJ25">
            <v>-104878.39999999999</v>
          </cell>
          <cell r="AK25" t="str">
            <v>КВЧ</v>
          </cell>
          <cell r="AL25">
            <v>0</v>
          </cell>
        </row>
        <row r="26">
          <cell r="AG26" t="str">
            <v>605330001242</v>
          </cell>
          <cell r="AH26" t="str">
            <v>RUB</v>
          </cell>
          <cell r="AI26">
            <v>0</v>
          </cell>
          <cell r="AJ26">
            <v>-2669018.4</v>
          </cell>
          <cell r="AK26" t="str">
            <v>КВЧ</v>
          </cell>
          <cell r="AL26">
            <v>0</v>
          </cell>
        </row>
        <row r="27">
          <cell r="AG27" t="str">
            <v>605330001242</v>
          </cell>
          <cell r="AH27" t="str">
            <v>RUB</v>
          </cell>
          <cell r="AI27">
            <v>0</v>
          </cell>
          <cell r="AJ27">
            <v>2669018.4</v>
          </cell>
          <cell r="AK27" t="str">
            <v>КВЧ</v>
          </cell>
          <cell r="AL27">
            <v>0</v>
          </cell>
        </row>
        <row r="28">
          <cell r="AG28" t="str">
            <v>605330001242</v>
          </cell>
          <cell r="AH28" t="str">
            <v>RUB</v>
          </cell>
          <cell r="AI28">
            <v>0</v>
          </cell>
          <cell r="AJ28">
            <v>-3226181</v>
          </cell>
          <cell r="AK28" t="str">
            <v>КВЧ</v>
          </cell>
          <cell r="AL28">
            <v>0</v>
          </cell>
        </row>
        <row r="29">
          <cell r="AG29" t="str">
            <v>605330001245</v>
          </cell>
          <cell r="AH29" t="str">
            <v>RUB</v>
          </cell>
          <cell r="AI29">
            <v>0</v>
          </cell>
          <cell r="AJ29">
            <v>-1939377</v>
          </cell>
          <cell r="AK29" t="str">
            <v>КВЧ</v>
          </cell>
          <cell r="AL29">
            <v>0</v>
          </cell>
        </row>
        <row r="30">
          <cell r="AG30" t="str">
            <v>605330001245</v>
          </cell>
          <cell r="AH30" t="str">
            <v>RUB</v>
          </cell>
          <cell r="AI30">
            <v>0</v>
          </cell>
          <cell r="AJ30">
            <v>1939377</v>
          </cell>
          <cell r="AK30" t="str">
            <v>КВЧ</v>
          </cell>
          <cell r="AL30">
            <v>0</v>
          </cell>
        </row>
        <row r="31">
          <cell r="AG31" t="str">
            <v>605330001245</v>
          </cell>
          <cell r="AH31" t="str">
            <v>RUB</v>
          </cell>
          <cell r="AI31">
            <v>0</v>
          </cell>
          <cell r="AJ31">
            <v>-2972803</v>
          </cell>
          <cell r="AK31" t="str">
            <v>КВЧ</v>
          </cell>
          <cell r="AL31">
            <v>0</v>
          </cell>
        </row>
        <row r="32">
          <cell r="AG32" t="str">
            <v>605330001247</v>
          </cell>
          <cell r="AH32" t="str">
            <v>RUB</v>
          </cell>
          <cell r="AI32">
            <v>0</v>
          </cell>
          <cell r="AJ32">
            <v>-1342316</v>
          </cell>
          <cell r="AK32" t="str">
            <v>КВЧ</v>
          </cell>
          <cell r="AL32">
            <v>0</v>
          </cell>
        </row>
        <row r="33">
          <cell r="AG33" t="str">
            <v>605330001247</v>
          </cell>
          <cell r="AH33" t="str">
            <v>RUB</v>
          </cell>
          <cell r="AI33">
            <v>0</v>
          </cell>
          <cell r="AJ33">
            <v>-249568.8</v>
          </cell>
          <cell r="AK33" t="str">
            <v>КВЧ</v>
          </cell>
          <cell r="AL33">
            <v>0</v>
          </cell>
        </row>
        <row r="34">
          <cell r="AG34" t="str">
            <v>605330001247</v>
          </cell>
          <cell r="AH34" t="str">
            <v>RUB</v>
          </cell>
          <cell r="AI34">
            <v>0</v>
          </cell>
          <cell r="AJ34">
            <v>249568.8</v>
          </cell>
          <cell r="AK34" t="str">
            <v>КВЧ</v>
          </cell>
          <cell r="AL34">
            <v>0</v>
          </cell>
        </row>
        <row r="35">
          <cell r="AG35" t="str">
            <v>605330001248</v>
          </cell>
          <cell r="AH35" t="str">
            <v>RUB</v>
          </cell>
          <cell r="AI35">
            <v>0</v>
          </cell>
          <cell r="AJ35">
            <v>-1750296.6</v>
          </cell>
          <cell r="AK35" t="str">
            <v>КВЧ</v>
          </cell>
          <cell r="AL35">
            <v>0</v>
          </cell>
        </row>
        <row r="36">
          <cell r="AG36" t="str">
            <v>605330001248</v>
          </cell>
          <cell r="AH36" t="str">
            <v>RUB</v>
          </cell>
          <cell r="AI36">
            <v>0</v>
          </cell>
          <cell r="AJ36">
            <v>1750296.6</v>
          </cell>
          <cell r="AK36" t="str">
            <v>КВЧ</v>
          </cell>
          <cell r="AL36">
            <v>0</v>
          </cell>
        </row>
        <row r="37">
          <cell r="AG37" t="str">
            <v>605330001250</v>
          </cell>
          <cell r="AH37" t="str">
            <v>RUB</v>
          </cell>
          <cell r="AI37">
            <v>0</v>
          </cell>
          <cell r="AJ37">
            <v>40380</v>
          </cell>
          <cell r="AK37" t="str">
            <v>КВЧ</v>
          </cell>
          <cell r="AL37">
            <v>0</v>
          </cell>
        </row>
        <row r="38">
          <cell r="AG38" t="str">
            <v>605330001250</v>
          </cell>
          <cell r="AH38" t="str">
            <v>RUB</v>
          </cell>
          <cell r="AI38">
            <v>0</v>
          </cell>
          <cell r="AJ38">
            <v>-40380</v>
          </cell>
          <cell r="AK38" t="str">
            <v>КВЧ</v>
          </cell>
          <cell r="AL38">
            <v>0</v>
          </cell>
        </row>
        <row r="39">
          <cell r="AG39" t="str">
            <v>605330001250</v>
          </cell>
          <cell r="AH39" t="str">
            <v>RUB</v>
          </cell>
          <cell r="AI39">
            <v>0</v>
          </cell>
          <cell r="AJ39">
            <v>-40380</v>
          </cell>
          <cell r="AK39" t="str">
            <v>КВЧ</v>
          </cell>
          <cell r="AL39">
            <v>0</v>
          </cell>
        </row>
        <row r="40">
          <cell r="AG40" t="str">
            <v>605802040500</v>
          </cell>
          <cell r="AH40" t="str">
            <v>RUB</v>
          </cell>
          <cell r="AI40">
            <v>0</v>
          </cell>
          <cell r="AJ40">
            <v>-835</v>
          </cell>
          <cell r="AK40" t="str">
            <v>КВЧ</v>
          </cell>
          <cell r="AL40">
            <v>0</v>
          </cell>
        </row>
        <row r="41">
          <cell r="AG41" t="str">
            <v>605802070005</v>
          </cell>
          <cell r="AH41" t="str">
            <v>RUB</v>
          </cell>
          <cell r="AI41">
            <v>0</v>
          </cell>
          <cell r="AJ41">
            <v>-13648</v>
          </cell>
          <cell r="AK41" t="str">
            <v>КВЧ</v>
          </cell>
          <cell r="AL41">
            <v>0</v>
          </cell>
        </row>
        <row r="42">
          <cell r="AG42" t="str">
            <v>605802070009</v>
          </cell>
          <cell r="AH42" t="str">
            <v>RUB</v>
          </cell>
          <cell r="AI42">
            <v>0</v>
          </cell>
          <cell r="AJ42">
            <v>-44190</v>
          </cell>
          <cell r="AK42" t="str">
            <v>КВЧ</v>
          </cell>
          <cell r="AL42">
            <v>0</v>
          </cell>
        </row>
        <row r="43">
          <cell r="AG43" t="str">
            <v>605802070010</v>
          </cell>
          <cell r="AH43" t="str">
            <v>RUB</v>
          </cell>
          <cell r="AI43">
            <v>0</v>
          </cell>
          <cell r="AJ43">
            <v>-243</v>
          </cell>
          <cell r="AK43" t="str">
            <v>КВЧ</v>
          </cell>
          <cell r="AL43">
            <v>0</v>
          </cell>
        </row>
        <row r="44">
          <cell r="AG44" t="str">
            <v>605803000018</v>
          </cell>
          <cell r="AH44" t="str">
            <v>RUB</v>
          </cell>
          <cell r="AI44">
            <v>0</v>
          </cell>
          <cell r="AJ44">
            <v>-3688</v>
          </cell>
          <cell r="AK44" t="str">
            <v>КВЧ</v>
          </cell>
          <cell r="AL44">
            <v>0</v>
          </cell>
        </row>
        <row r="45">
          <cell r="AG45" t="str">
            <v>605803000020</v>
          </cell>
          <cell r="AH45" t="str">
            <v>RUB</v>
          </cell>
          <cell r="AI45">
            <v>0</v>
          </cell>
          <cell r="AJ45">
            <v>-5401</v>
          </cell>
          <cell r="AK45" t="str">
            <v>КВЧ</v>
          </cell>
          <cell r="AL45">
            <v>0</v>
          </cell>
        </row>
        <row r="46">
          <cell r="AG46" t="str">
            <v>605803000021</v>
          </cell>
          <cell r="AH46" t="str">
            <v>RUB</v>
          </cell>
          <cell r="AI46">
            <v>0</v>
          </cell>
          <cell r="AJ46">
            <v>-11135</v>
          </cell>
          <cell r="AK46" t="str">
            <v>КВЧ</v>
          </cell>
          <cell r="AL46">
            <v>0</v>
          </cell>
        </row>
        <row r="47">
          <cell r="AG47" t="str">
            <v>605803000029</v>
          </cell>
          <cell r="AH47" t="str">
            <v>RUB</v>
          </cell>
          <cell r="AI47">
            <v>0</v>
          </cell>
          <cell r="AJ47">
            <v>-2529</v>
          </cell>
          <cell r="AK47" t="str">
            <v>КВЧ</v>
          </cell>
          <cell r="AL47">
            <v>0</v>
          </cell>
        </row>
        <row r="48">
          <cell r="AG48" t="str">
            <v>605803000140</v>
          </cell>
          <cell r="AH48" t="str">
            <v>RUB</v>
          </cell>
          <cell r="AI48">
            <v>0</v>
          </cell>
          <cell r="AJ48">
            <v>-10340</v>
          </cell>
          <cell r="AK48" t="str">
            <v>КВЧ</v>
          </cell>
          <cell r="AL48">
            <v>0</v>
          </cell>
        </row>
        <row r="49">
          <cell r="AG49" t="str">
            <v>605803000720</v>
          </cell>
          <cell r="AH49" t="str">
            <v>RUB</v>
          </cell>
          <cell r="AI49">
            <v>0</v>
          </cell>
          <cell r="AJ49">
            <v>-1016806</v>
          </cell>
          <cell r="AK49" t="str">
            <v>КВЧ</v>
          </cell>
          <cell r="AL49">
            <v>0</v>
          </cell>
        </row>
        <row r="50">
          <cell r="AG50" t="str">
            <v>605803000735</v>
          </cell>
          <cell r="AH50" t="str">
            <v>RUB</v>
          </cell>
          <cell r="AI50">
            <v>0</v>
          </cell>
          <cell r="AJ50">
            <v>-3465</v>
          </cell>
          <cell r="AK50" t="str">
            <v>КВЧ</v>
          </cell>
          <cell r="AL50">
            <v>0</v>
          </cell>
        </row>
        <row r="51">
          <cell r="AG51" t="str">
            <v>605803000741</v>
          </cell>
          <cell r="AH51" t="str">
            <v>RUB</v>
          </cell>
          <cell r="AI51">
            <v>0</v>
          </cell>
          <cell r="AJ51">
            <v>-5170</v>
          </cell>
          <cell r="AK51" t="str">
            <v>КВЧ</v>
          </cell>
          <cell r="AL51">
            <v>0</v>
          </cell>
        </row>
        <row r="52">
          <cell r="AG52" t="str">
            <v>605803000752</v>
          </cell>
          <cell r="AH52" t="str">
            <v>RUB</v>
          </cell>
          <cell r="AI52">
            <v>0</v>
          </cell>
          <cell r="AJ52">
            <v>-564868</v>
          </cell>
          <cell r="AK52" t="str">
            <v>КВЧ</v>
          </cell>
          <cell r="AL52">
            <v>0</v>
          </cell>
        </row>
        <row r="53">
          <cell r="AG53" t="str">
            <v>605803000758</v>
          </cell>
          <cell r="AH53" t="str">
            <v>RUB</v>
          </cell>
          <cell r="AI53">
            <v>0</v>
          </cell>
          <cell r="AJ53">
            <v>-20</v>
          </cell>
          <cell r="AK53" t="str">
            <v>КВЧ</v>
          </cell>
          <cell r="AL53">
            <v>0</v>
          </cell>
        </row>
        <row r="54">
          <cell r="AG54" t="str">
            <v>605803000759</v>
          </cell>
          <cell r="AH54" t="str">
            <v>RUB</v>
          </cell>
          <cell r="AI54">
            <v>0</v>
          </cell>
          <cell r="AJ54">
            <v>-278</v>
          </cell>
          <cell r="AK54" t="str">
            <v>КВЧ</v>
          </cell>
          <cell r="AL54">
            <v>0</v>
          </cell>
        </row>
        <row r="55">
          <cell r="AG55" t="str">
            <v>605330001231</v>
          </cell>
          <cell r="AH55" t="str">
            <v>RUB</v>
          </cell>
          <cell r="AI55">
            <v>-2459466.7599999998</v>
          </cell>
          <cell r="AJ55">
            <v>0</v>
          </cell>
          <cell r="AK55" t="str">
            <v>КВЧ</v>
          </cell>
          <cell r="AL55">
            <v>-2458181.81</v>
          </cell>
        </row>
        <row r="56">
          <cell r="AG56" t="str">
            <v>605330001235</v>
          </cell>
          <cell r="AH56" t="str">
            <v>RUB</v>
          </cell>
          <cell r="AI56">
            <v>-2246673.7200000002</v>
          </cell>
          <cell r="AJ56">
            <v>0</v>
          </cell>
          <cell r="AK56" t="str">
            <v>КВЧ</v>
          </cell>
          <cell r="AL56">
            <v>-2245499.9300000002</v>
          </cell>
        </row>
        <row r="57">
          <cell r="AG57" t="str">
            <v>605330001236</v>
          </cell>
          <cell r="AH57" t="str">
            <v>RUB</v>
          </cell>
          <cell r="AI57">
            <v>-334721.87</v>
          </cell>
          <cell r="AJ57">
            <v>0</v>
          </cell>
          <cell r="AK57" t="str">
            <v>КВЧ</v>
          </cell>
          <cell r="AL57">
            <v>-334547</v>
          </cell>
        </row>
        <row r="58">
          <cell r="AG58" t="str">
            <v>605330001237</v>
          </cell>
          <cell r="AH58" t="str">
            <v>RUB</v>
          </cell>
          <cell r="AI58">
            <v>-8858921.0500000007</v>
          </cell>
          <cell r="AJ58">
            <v>0</v>
          </cell>
          <cell r="AK58" t="str">
            <v>КВЧ</v>
          </cell>
          <cell r="AL58">
            <v>-8854292.6799999997</v>
          </cell>
        </row>
        <row r="59">
          <cell r="AG59" t="str">
            <v>605330001238</v>
          </cell>
          <cell r="AH59" t="str">
            <v>RUB</v>
          </cell>
          <cell r="AI59">
            <v>-3985609.32</v>
          </cell>
          <cell r="AJ59">
            <v>0</v>
          </cell>
          <cell r="AK59" t="str">
            <v>КВЧ</v>
          </cell>
          <cell r="AL59">
            <v>-3983527.02</v>
          </cell>
        </row>
        <row r="60">
          <cell r="AG60" t="str">
            <v>605330001239</v>
          </cell>
          <cell r="AH60" t="str">
            <v>RUB</v>
          </cell>
          <cell r="AI60">
            <v>-7576763.8799999999</v>
          </cell>
          <cell r="AJ60">
            <v>0</v>
          </cell>
          <cell r="AK60" t="str">
            <v>КВЧ</v>
          </cell>
          <cell r="AL60">
            <v>-7572805.3700000001</v>
          </cell>
        </row>
        <row r="61">
          <cell r="AG61" t="str">
            <v>605330001240</v>
          </cell>
          <cell r="AH61" t="str">
            <v>RUB</v>
          </cell>
          <cell r="AI61">
            <v>-1467641.2</v>
          </cell>
          <cell r="AJ61">
            <v>0</v>
          </cell>
          <cell r="AK61" t="str">
            <v>КВЧ</v>
          </cell>
          <cell r="AL61">
            <v>-1466874.42</v>
          </cell>
        </row>
        <row r="62">
          <cell r="AG62" t="str">
            <v>605330001241</v>
          </cell>
          <cell r="AH62" t="str">
            <v>RUB</v>
          </cell>
          <cell r="AI62">
            <v>-833936.52</v>
          </cell>
          <cell r="AJ62">
            <v>0</v>
          </cell>
          <cell r="AK62" t="str">
            <v>КВЧ</v>
          </cell>
          <cell r="AL62">
            <v>-833500.83</v>
          </cell>
        </row>
        <row r="63">
          <cell r="AG63" t="str">
            <v>605330001242</v>
          </cell>
          <cell r="AH63" t="str">
            <v>RUB</v>
          </cell>
          <cell r="AI63">
            <v>-6150355.9699999997</v>
          </cell>
          <cell r="AJ63">
            <v>0</v>
          </cell>
          <cell r="AK63" t="str">
            <v>КВЧ</v>
          </cell>
          <cell r="AL63">
            <v>-6147142.6900000004</v>
          </cell>
        </row>
        <row r="64">
          <cell r="AG64" t="str">
            <v>605330001245</v>
          </cell>
          <cell r="AH64" t="str">
            <v>RUB</v>
          </cell>
          <cell r="AI64">
            <v>-5667318.9400000004</v>
          </cell>
          <cell r="AJ64">
            <v>0</v>
          </cell>
          <cell r="AK64" t="str">
            <v>КВЧ</v>
          </cell>
          <cell r="AL64">
            <v>-5664358.0300000003</v>
          </cell>
        </row>
        <row r="65">
          <cell r="AG65" t="str">
            <v>605330001247</v>
          </cell>
          <cell r="AH65" t="str">
            <v>RUB</v>
          </cell>
          <cell r="AI65">
            <v>-2558976.46</v>
          </cell>
          <cell r="AJ65">
            <v>0</v>
          </cell>
          <cell r="AK65" t="str">
            <v>КВЧ</v>
          </cell>
          <cell r="AL65">
            <v>-2557639.5099999998</v>
          </cell>
        </row>
        <row r="66">
          <cell r="AG66" t="str">
            <v>605330001250</v>
          </cell>
          <cell r="AH66" t="str">
            <v>RUB</v>
          </cell>
          <cell r="AI66">
            <v>-76979.990000000005</v>
          </cell>
          <cell r="AJ66">
            <v>0</v>
          </cell>
          <cell r="AK66" t="str">
            <v>КВЧ</v>
          </cell>
          <cell r="AL66">
            <v>-76939.77</v>
          </cell>
        </row>
        <row r="67">
          <cell r="AG67" t="str">
            <v>605802040500</v>
          </cell>
          <cell r="AH67" t="str">
            <v>RUB</v>
          </cell>
          <cell r="AI67">
            <v>-1591.83</v>
          </cell>
          <cell r="AJ67">
            <v>0</v>
          </cell>
          <cell r="AK67" t="str">
            <v>КВЧ</v>
          </cell>
          <cell r="AL67">
            <v>-1591</v>
          </cell>
        </row>
        <row r="68">
          <cell r="AG68" t="str">
            <v>605802070005</v>
          </cell>
          <cell r="AH68" t="str">
            <v>RUB</v>
          </cell>
          <cell r="AI68">
            <v>-26018.400000000001</v>
          </cell>
          <cell r="AJ68">
            <v>0</v>
          </cell>
          <cell r="AK68" t="str">
            <v>КВЧ</v>
          </cell>
          <cell r="AL68">
            <v>-26004.799999999999</v>
          </cell>
        </row>
        <row r="69">
          <cell r="AG69" t="str">
            <v>605802070009</v>
          </cell>
          <cell r="AH69" t="str">
            <v>RUB</v>
          </cell>
          <cell r="AI69">
            <v>-84243.33</v>
          </cell>
          <cell r="AJ69">
            <v>0</v>
          </cell>
          <cell r="AK69" t="str">
            <v>КВЧ</v>
          </cell>
          <cell r="AL69">
            <v>-84199.32</v>
          </cell>
        </row>
        <row r="70">
          <cell r="AG70" t="str">
            <v>605802070010</v>
          </cell>
          <cell r="AH70" t="str">
            <v>RUB</v>
          </cell>
          <cell r="AI70">
            <v>-463.25</v>
          </cell>
          <cell r="AJ70">
            <v>0</v>
          </cell>
          <cell r="AK70" t="str">
            <v>КВЧ</v>
          </cell>
          <cell r="AL70">
            <v>-463.01</v>
          </cell>
        </row>
        <row r="71">
          <cell r="AG71" t="str">
            <v>605803000018</v>
          </cell>
          <cell r="AH71" t="str">
            <v>RUB</v>
          </cell>
          <cell r="AI71">
            <v>-7030.76</v>
          </cell>
          <cell r="AJ71">
            <v>0</v>
          </cell>
          <cell r="AK71" t="str">
            <v>КВЧ</v>
          </cell>
          <cell r="AL71">
            <v>-7027.09</v>
          </cell>
        </row>
        <row r="72">
          <cell r="AG72" t="str">
            <v>605803000020</v>
          </cell>
          <cell r="AH72" t="str">
            <v>RUB</v>
          </cell>
          <cell r="AI72">
            <v>-10296.41</v>
          </cell>
          <cell r="AJ72">
            <v>0</v>
          </cell>
          <cell r="AK72" t="str">
            <v>КВЧ</v>
          </cell>
          <cell r="AL72">
            <v>-10291.030000000001</v>
          </cell>
        </row>
        <row r="73">
          <cell r="AG73" t="str">
            <v>605803000021</v>
          </cell>
          <cell r="AH73" t="str">
            <v>RUB</v>
          </cell>
          <cell r="AI73">
            <v>-21227.64</v>
          </cell>
          <cell r="AJ73">
            <v>0</v>
          </cell>
          <cell r="AK73" t="str">
            <v>КВЧ</v>
          </cell>
          <cell r="AL73">
            <v>-21216.55</v>
          </cell>
        </row>
        <row r="74">
          <cell r="AG74" t="str">
            <v>605803000029</v>
          </cell>
          <cell r="AH74" t="str">
            <v>RUB</v>
          </cell>
          <cell r="AI74">
            <v>-4821.26</v>
          </cell>
          <cell r="AJ74">
            <v>0</v>
          </cell>
          <cell r="AK74" t="str">
            <v>КВЧ</v>
          </cell>
          <cell r="AL74">
            <v>-4818.74</v>
          </cell>
        </row>
        <row r="75">
          <cell r="AG75" t="str">
            <v>605803000140</v>
          </cell>
          <cell r="AH75" t="str">
            <v>RUB</v>
          </cell>
          <cell r="AI75">
            <v>-19712.060000000001</v>
          </cell>
          <cell r="AJ75">
            <v>0</v>
          </cell>
          <cell r="AK75" t="str">
            <v>КВЧ</v>
          </cell>
          <cell r="AL75">
            <v>-19701.759999999998</v>
          </cell>
        </row>
        <row r="76">
          <cell r="AG76" t="str">
            <v>605803000720</v>
          </cell>
          <cell r="AH76" t="str">
            <v>RUB</v>
          </cell>
          <cell r="AI76">
            <v>-1938427.77</v>
          </cell>
          <cell r="AJ76">
            <v>0</v>
          </cell>
          <cell r="AK76" t="str">
            <v>КВЧ</v>
          </cell>
          <cell r="AL76">
            <v>-1937415.03</v>
          </cell>
        </row>
        <row r="77">
          <cell r="AG77" t="str">
            <v>605803000735</v>
          </cell>
          <cell r="AH77" t="str">
            <v>RUB</v>
          </cell>
          <cell r="AI77">
            <v>-6605.64</v>
          </cell>
          <cell r="AJ77">
            <v>0</v>
          </cell>
          <cell r="AK77" t="str">
            <v>КВЧ</v>
          </cell>
          <cell r="AL77">
            <v>-6602.19</v>
          </cell>
        </row>
        <row r="78">
          <cell r="AG78" t="str">
            <v>605803000741</v>
          </cell>
          <cell r="AH78" t="str">
            <v>RUB</v>
          </cell>
          <cell r="AI78">
            <v>-9856.0300000000007</v>
          </cell>
          <cell r="AJ78">
            <v>0</v>
          </cell>
          <cell r="AK78" t="str">
            <v>КВЧ</v>
          </cell>
          <cell r="AL78">
            <v>-9850.8799999999992</v>
          </cell>
        </row>
        <row r="79">
          <cell r="AG79" t="str">
            <v>605803000752</v>
          </cell>
          <cell r="AH79" t="str">
            <v>RUB</v>
          </cell>
          <cell r="AI79">
            <v>-1076858.1399999999</v>
          </cell>
          <cell r="AJ79">
            <v>0</v>
          </cell>
          <cell r="AK79" t="str">
            <v>КВЧ</v>
          </cell>
          <cell r="AL79">
            <v>-1076295.53</v>
          </cell>
        </row>
        <row r="80">
          <cell r="AG80" t="str">
            <v>605803000758</v>
          </cell>
          <cell r="AH80" t="str">
            <v>RUB</v>
          </cell>
          <cell r="AI80">
            <v>-38.130000000000003</v>
          </cell>
          <cell r="AJ80">
            <v>0</v>
          </cell>
          <cell r="AK80" t="str">
            <v>КВЧ</v>
          </cell>
          <cell r="AL80">
            <v>-38.11</v>
          </cell>
        </row>
        <row r="81">
          <cell r="AG81" t="str">
            <v>605803000759</v>
          </cell>
          <cell r="AH81" t="str">
            <v>RUB</v>
          </cell>
          <cell r="AI81">
            <v>-529.98</v>
          </cell>
          <cell r="AJ81">
            <v>0</v>
          </cell>
          <cell r="AK81" t="str">
            <v>КВЧ</v>
          </cell>
          <cell r="AL81">
            <v>-529.70000000000005</v>
          </cell>
        </row>
        <row r="82">
          <cell r="AG82" t="str">
            <v>605330001239</v>
          </cell>
          <cell r="AH82" t="str">
            <v>RUB</v>
          </cell>
          <cell r="AI82">
            <v>0</v>
          </cell>
          <cell r="AJ82">
            <v>4501705.4000000004</v>
          </cell>
          <cell r="AK82" t="str">
            <v>КВЧ</v>
          </cell>
          <cell r="AL82">
            <v>0</v>
          </cell>
        </row>
        <row r="83">
          <cell r="AG83" t="str">
            <v>605330001239</v>
          </cell>
          <cell r="AH83" t="str">
            <v>RUB</v>
          </cell>
          <cell r="AI83">
            <v>0</v>
          </cell>
          <cell r="AJ83">
            <v>-4501705.4000000004</v>
          </cell>
          <cell r="AK83" t="str">
            <v>КВЧ</v>
          </cell>
          <cell r="AL83">
            <v>0</v>
          </cell>
        </row>
        <row r="84">
          <cell r="AG84" t="str">
            <v>605802012700</v>
          </cell>
          <cell r="AH84" t="str">
            <v>RUB</v>
          </cell>
          <cell r="AI84">
            <v>0</v>
          </cell>
          <cell r="AJ84">
            <v>11257964</v>
          </cell>
          <cell r="AK84" t="str">
            <v>КВЧ</v>
          </cell>
          <cell r="AL84">
            <v>0</v>
          </cell>
        </row>
        <row r="85">
          <cell r="AG85" t="str">
            <v>605802012700</v>
          </cell>
          <cell r="AH85" t="str">
            <v>RUB</v>
          </cell>
          <cell r="AI85">
            <v>0</v>
          </cell>
          <cell r="AJ85">
            <v>-11257964</v>
          </cell>
          <cell r="AK85" t="str">
            <v>КВЧ</v>
          </cell>
          <cell r="AL85">
            <v>0</v>
          </cell>
        </row>
        <row r="86">
          <cell r="AG86" t="str">
            <v>605802012700</v>
          </cell>
          <cell r="AH86" t="str">
            <v>RUB</v>
          </cell>
          <cell r="AI86">
            <v>0</v>
          </cell>
          <cell r="AJ86">
            <v>11257964</v>
          </cell>
          <cell r="AK86" t="str">
            <v>КВЧ</v>
          </cell>
          <cell r="AL86">
            <v>0</v>
          </cell>
        </row>
        <row r="87">
          <cell r="AG87" t="str">
            <v>605802012700</v>
          </cell>
          <cell r="AH87" t="str">
            <v>RUB</v>
          </cell>
          <cell r="AI87">
            <v>0</v>
          </cell>
          <cell r="AJ87">
            <v>-11257964</v>
          </cell>
          <cell r="AK87" t="str">
            <v>КВЧ</v>
          </cell>
          <cell r="AL87">
            <v>0</v>
          </cell>
        </row>
        <row r="88">
          <cell r="AG88" t="str">
            <v>605802012702</v>
          </cell>
          <cell r="AH88" t="str">
            <v>RUB</v>
          </cell>
          <cell r="AI88">
            <v>0</v>
          </cell>
          <cell r="AJ88">
            <v>-11257964</v>
          </cell>
          <cell r="AK88" t="str">
            <v>КВЧ</v>
          </cell>
          <cell r="AL88">
            <v>0</v>
          </cell>
        </row>
        <row r="89">
          <cell r="AG89" t="str">
            <v>605802012702</v>
          </cell>
          <cell r="AH89" t="str">
            <v>RUB</v>
          </cell>
          <cell r="AI89">
            <v>-19291827.239999998</v>
          </cell>
          <cell r="AJ89">
            <v>0</v>
          </cell>
          <cell r="AK89" t="str">
            <v>КВЧ</v>
          </cell>
          <cell r="AL89">
            <v>-19274974.07</v>
          </cell>
        </row>
        <row r="90">
          <cell r="AG90" t="str">
            <v/>
          </cell>
          <cell r="AH90" t="str">
            <v>RUB</v>
          </cell>
          <cell r="AI90">
            <v>-37174.589999999997</v>
          </cell>
          <cell r="AJ90">
            <v>0</v>
          </cell>
          <cell r="AK90" t="str">
            <v>КВЧ</v>
          </cell>
          <cell r="AL90">
            <v>-37155.160000000003</v>
          </cell>
        </row>
        <row r="91">
          <cell r="AG91" t="str">
            <v/>
          </cell>
          <cell r="AH91" t="str">
            <v>RUB</v>
          </cell>
          <cell r="AI91">
            <v>0</v>
          </cell>
          <cell r="AJ91">
            <v>-19500</v>
          </cell>
          <cell r="AK91" t="str">
            <v>КВЧ</v>
          </cell>
          <cell r="AL91">
            <v>0</v>
          </cell>
        </row>
        <row r="92">
          <cell r="AG92" t="str">
            <v/>
          </cell>
          <cell r="AH92" t="str">
            <v>RUB</v>
          </cell>
          <cell r="AI92">
            <v>-1263.94</v>
          </cell>
          <cell r="AJ92">
            <v>0</v>
          </cell>
          <cell r="AK92" t="str">
            <v>КВЧ</v>
          </cell>
          <cell r="AL92">
            <v>-1263.28</v>
          </cell>
        </row>
        <row r="93">
          <cell r="AG93" t="str">
            <v/>
          </cell>
          <cell r="AH93" t="str">
            <v>RUB</v>
          </cell>
          <cell r="AI93">
            <v>0</v>
          </cell>
          <cell r="AJ93">
            <v>-663</v>
          </cell>
          <cell r="AK93" t="str">
            <v>КВЧ</v>
          </cell>
          <cell r="AL93">
            <v>0</v>
          </cell>
        </row>
        <row r="94">
          <cell r="AG94" t="str">
            <v/>
          </cell>
          <cell r="AH94" t="str">
            <v>RUB</v>
          </cell>
          <cell r="AI94">
            <v>-37174.589999999997</v>
          </cell>
          <cell r="AJ94">
            <v>0</v>
          </cell>
          <cell r="AK94" t="str">
            <v>КВЧ</v>
          </cell>
          <cell r="AL94">
            <v>-37155.160000000003</v>
          </cell>
        </row>
        <row r="95">
          <cell r="AG95" t="str">
            <v/>
          </cell>
          <cell r="AH95" t="str">
            <v>RUB</v>
          </cell>
          <cell r="AI95">
            <v>0</v>
          </cell>
          <cell r="AJ95">
            <v>-19500</v>
          </cell>
          <cell r="AK95" t="str">
            <v>КВЧ</v>
          </cell>
          <cell r="AL95">
            <v>0</v>
          </cell>
        </row>
        <row r="96">
          <cell r="AG96" t="str">
            <v/>
          </cell>
          <cell r="AH96" t="str">
            <v>RUB</v>
          </cell>
          <cell r="AI96">
            <v>-1263.94</v>
          </cell>
          <cell r="AJ96">
            <v>0</v>
          </cell>
          <cell r="AK96" t="str">
            <v>КВЧ</v>
          </cell>
          <cell r="AL96">
            <v>-1263.28</v>
          </cell>
        </row>
        <row r="97">
          <cell r="AG97" t="str">
            <v/>
          </cell>
          <cell r="AH97" t="str">
            <v>RUB</v>
          </cell>
          <cell r="AI97">
            <v>0</v>
          </cell>
          <cell r="AJ97">
            <v>-663</v>
          </cell>
          <cell r="AK97" t="str">
            <v>КВЧ</v>
          </cell>
          <cell r="AL97">
            <v>0</v>
          </cell>
        </row>
        <row r="98">
          <cell r="AG98" t="str">
            <v/>
          </cell>
          <cell r="AH98" t="str">
            <v>RUB</v>
          </cell>
          <cell r="AI98">
            <v>-639932.85</v>
          </cell>
          <cell r="AJ98">
            <v>0</v>
          </cell>
          <cell r="AK98" t="str">
            <v>КВЧ</v>
          </cell>
          <cell r="AL98">
            <v>-639598.51</v>
          </cell>
        </row>
        <row r="99">
          <cell r="AG99" t="str">
            <v/>
          </cell>
          <cell r="AH99" t="str">
            <v>RUB</v>
          </cell>
          <cell r="AI99">
            <v>0</v>
          </cell>
          <cell r="AJ99">
            <v>-335678</v>
          </cell>
          <cell r="AK99" t="str">
            <v>КВЧ</v>
          </cell>
          <cell r="AL99">
            <v>0</v>
          </cell>
        </row>
        <row r="100">
          <cell r="AG100" t="str">
            <v/>
          </cell>
          <cell r="AH100" t="str">
            <v>RUB</v>
          </cell>
          <cell r="AI100">
            <v>-21734.74</v>
          </cell>
          <cell r="AJ100">
            <v>0</v>
          </cell>
          <cell r="AK100" t="str">
            <v>КВЧ</v>
          </cell>
          <cell r="AL100">
            <v>-21723.39</v>
          </cell>
        </row>
        <row r="101">
          <cell r="AG101" t="str">
            <v/>
          </cell>
          <cell r="AH101" t="str">
            <v>RUB</v>
          </cell>
          <cell r="AI101">
            <v>0</v>
          </cell>
          <cell r="AJ101">
            <v>-11401</v>
          </cell>
          <cell r="AK101" t="str">
            <v>КВЧ</v>
          </cell>
          <cell r="AL101">
            <v>0</v>
          </cell>
        </row>
        <row r="102">
          <cell r="AG102" t="str">
            <v/>
          </cell>
          <cell r="AH102" t="str">
            <v>RUB</v>
          </cell>
          <cell r="AI102">
            <v>-504567.79</v>
          </cell>
          <cell r="AJ102">
            <v>0</v>
          </cell>
          <cell r="AK102" t="str">
            <v>КВЧ</v>
          </cell>
          <cell r="AL102">
            <v>-504304.18</v>
          </cell>
        </row>
        <row r="103">
          <cell r="AG103" t="str">
            <v/>
          </cell>
          <cell r="AH103" t="str">
            <v>RUB</v>
          </cell>
          <cell r="AI103">
            <v>0</v>
          </cell>
          <cell r="AJ103">
            <v>-264672</v>
          </cell>
          <cell r="AK103" t="str">
            <v>КВЧ</v>
          </cell>
          <cell r="AL103">
            <v>0</v>
          </cell>
        </row>
        <row r="104">
          <cell r="AG104" t="str">
            <v/>
          </cell>
          <cell r="AH104" t="str">
            <v>RUB</v>
          </cell>
          <cell r="AI104">
            <v>-78796.78</v>
          </cell>
          <cell r="AJ104">
            <v>0</v>
          </cell>
          <cell r="AK104" t="str">
            <v>КВЧ</v>
          </cell>
          <cell r="AL104">
            <v>-78755.61</v>
          </cell>
        </row>
        <row r="105">
          <cell r="AG105" t="str">
            <v/>
          </cell>
          <cell r="AH105" t="str">
            <v>RUB</v>
          </cell>
          <cell r="AI105">
            <v>0</v>
          </cell>
          <cell r="AJ105">
            <v>-41333</v>
          </cell>
          <cell r="AK105" t="str">
            <v>КВЧ</v>
          </cell>
          <cell r="AL105">
            <v>0</v>
          </cell>
        </row>
        <row r="106">
          <cell r="AG106" t="str">
            <v/>
          </cell>
          <cell r="AH106" t="str">
            <v>RUB</v>
          </cell>
          <cell r="AI106">
            <v>-2674.66</v>
          </cell>
          <cell r="AJ106">
            <v>0</v>
          </cell>
          <cell r="AK106" t="str">
            <v>КВЧ</v>
          </cell>
          <cell r="AL106">
            <v>-2673.27</v>
          </cell>
        </row>
        <row r="107">
          <cell r="AG107" t="str">
            <v/>
          </cell>
          <cell r="AH107" t="str">
            <v>RUB</v>
          </cell>
          <cell r="AI107">
            <v>0</v>
          </cell>
          <cell r="AJ107">
            <v>-1403</v>
          </cell>
          <cell r="AK107" t="str">
            <v>КВЧ</v>
          </cell>
          <cell r="AL107">
            <v>0</v>
          </cell>
        </row>
        <row r="108">
          <cell r="AG108" t="str">
            <v/>
          </cell>
          <cell r="AH108" t="str">
            <v>RUB</v>
          </cell>
          <cell r="AI108">
            <v>-83536.06</v>
          </cell>
          <cell r="AJ108">
            <v>0</v>
          </cell>
          <cell r="AK108" t="str">
            <v>КВЧ</v>
          </cell>
          <cell r="AL108">
            <v>-83492.42</v>
          </cell>
        </row>
        <row r="109">
          <cell r="AG109" t="str">
            <v/>
          </cell>
          <cell r="AH109" t="str">
            <v>RUB</v>
          </cell>
          <cell r="AI109">
            <v>0</v>
          </cell>
          <cell r="AJ109">
            <v>-43819</v>
          </cell>
          <cell r="AK109" t="str">
            <v>КВЧ</v>
          </cell>
          <cell r="AL109">
            <v>0</v>
          </cell>
        </row>
        <row r="110">
          <cell r="AG110" t="str">
            <v/>
          </cell>
          <cell r="AH110" t="str">
            <v>RUB</v>
          </cell>
          <cell r="AI110">
            <v>-135370.78</v>
          </cell>
          <cell r="AJ110">
            <v>0</v>
          </cell>
          <cell r="AK110" t="str">
            <v>КВЧ</v>
          </cell>
          <cell r="AL110">
            <v>-135300.04999999999</v>
          </cell>
        </row>
        <row r="111">
          <cell r="AG111" t="str">
            <v/>
          </cell>
          <cell r="AH111" t="str">
            <v>RUB</v>
          </cell>
          <cell r="AI111">
            <v>0</v>
          </cell>
          <cell r="AJ111">
            <v>-71009</v>
          </cell>
          <cell r="AK111" t="str">
            <v>КВЧ</v>
          </cell>
          <cell r="AL111">
            <v>0</v>
          </cell>
        </row>
        <row r="112">
          <cell r="AG112" t="str">
            <v/>
          </cell>
          <cell r="AH112" t="str">
            <v>RUB</v>
          </cell>
          <cell r="AI112">
            <v>-86916.09</v>
          </cell>
          <cell r="AJ112">
            <v>0</v>
          </cell>
          <cell r="AK112" t="str">
            <v>КВЧ</v>
          </cell>
          <cell r="AL112">
            <v>-86870.68</v>
          </cell>
        </row>
        <row r="113">
          <cell r="AG113" t="str">
            <v/>
          </cell>
          <cell r="AH113" t="str">
            <v>RUB</v>
          </cell>
          <cell r="AI113">
            <v>0</v>
          </cell>
          <cell r="AJ113">
            <v>-45592</v>
          </cell>
          <cell r="AK113" t="str">
            <v>КВЧ</v>
          </cell>
          <cell r="AL113">
            <v>0</v>
          </cell>
        </row>
        <row r="114">
          <cell r="AG114" t="str">
            <v/>
          </cell>
          <cell r="AH114" t="str">
            <v>RUB</v>
          </cell>
          <cell r="AI114">
            <v>-102064.25</v>
          </cell>
          <cell r="AJ114">
            <v>0</v>
          </cell>
          <cell r="AK114" t="str">
            <v>КВЧ</v>
          </cell>
          <cell r="AL114">
            <v>-102010.93</v>
          </cell>
        </row>
        <row r="115">
          <cell r="AG115" t="str">
            <v/>
          </cell>
          <cell r="AH115" t="str">
            <v>RUB</v>
          </cell>
          <cell r="AI115">
            <v>0</v>
          </cell>
          <cell r="AJ115">
            <v>-53538</v>
          </cell>
          <cell r="AK115" t="str">
            <v>КВЧ</v>
          </cell>
          <cell r="AL115">
            <v>0</v>
          </cell>
        </row>
        <row r="116">
          <cell r="AG116" t="str">
            <v/>
          </cell>
          <cell r="AH116" t="str">
            <v>RUB</v>
          </cell>
          <cell r="AI116">
            <v>-122422.58</v>
          </cell>
          <cell r="AJ116">
            <v>0</v>
          </cell>
          <cell r="AK116" t="str">
            <v>КВЧ</v>
          </cell>
          <cell r="AL116">
            <v>-122358.62</v>
          </cell>
        </row>
        <row r="117">
          <cell r="AG117" t="str">
            <v/>
          </cell>
          <cell r="AH117" t="str">
            <v>RUB</v>
          </cell>
          <cell r="AI117">
            <v>0</v>
          </cell>
          <cell r="AJ117">
            <v>-64217</v>
          </cell>
          <cell r="AK117" t="str">
            <v>КВЧ</v>
          </cell>
          <cell r="AL117">
            <v>0</v>
          </cell>
        </row>
        <row r="118">
          <cell r="AG118" t="str">
            <v/>
          </cell>
          <cell r="AH118" t="str">
            <v>RUB</v>
          </cell>
          <cell r="AI118">
            <v>-32856.61</v>
          </cell>
          <cell r="AJ118">
            <v>0</v>
          </cell>
          <cell r="AK118" t="str">
            <v>КВЧ</v>
          </cell>
          <cell r="AL118">
            <v>-32839.449999999997</v>
          </cell>
        </row>
        <row r="119">
          <cell r="AG119" t="str">
            <v/>
          </cell>
          <cell r="AH119" t="str">
            <v>RUB</v>
          </cell>
          <cell r="AI119">
            <v>0</v>
          </cell>
          <cell r="AJ119">
            <v>-17235</v>
          </cell>
          <cell r="AK119" t="str">
            <v>КВЧ</v>
          </cell>
          <cell r="AL119">
            <v>0</v>
          </cell>
        </row>
        <row r="120">
          <cell r="AG120" t="str">
            <v/>
          </cell>
          <cell r="AH120" t="str">
            <v>RUB</v>
          </cell>
          <cell r="AI120">
            <v>-104228.01</v>
          </cell>
          <cell r="AJ120">
            <v>0</v>
          </cell>
          <cell r="AK120" t="str">
            <v>КВЧ</v>
          </cell>
          <cell r="AL120">
            <v>-104173.55</v>
          </cell>
        </row>
        <row r="121">
          <cell r="AG121" t="str">
            <v/>
          </cell>
          <cell r="AH121" t="str">
            <v>RUB</v>
          </cell>
          <cell r="AI121">
            <v>0</v>
          </cell>
          <cell r="AJ121">
            <v>-54673</v>
          </cell>
          <cell r="AK121" t="str">
            <v>КВЧ</v>
          </cell>
          <cell r="AL121">
            <v>0</v>
          </cell>
        </row>
        <row r="122">
          <cell r="AG122" t="str">
            <v/>
          </cell>
          <cell r="AH122" t="str">
            <v>RUB</v>
          </cell>
          <cell r="AI122">
            <v>-98091.34</v>
          </cell>
          <cell r="AJ122">
            <v>0</v>
          </cell>
          <cell r="AK122" t="str">
            <v>КВЧ</v>
          </cell>
          <cell r="AL122">
            <v>-98040.09</v>
          </cell>
        </row>
        <row r="123">
          <cell r="AG123" t="str">
            <v/>
          </cell>
          <cell r="AH123" t="str">
            <v>RUB</v>
          </cell>
          <cell r="AI123">
            <v>0</v>
          </cell>
          <cell r="AJ123">
            <v>-51454</v>
          </cell>
          <cell r="AK123" t="str">
            <v>КВЧ</v>
          </cell>
          <cell r="AL123">
            <v>0</v>
          </cell>
        </row>
        <row r="124">
          <cell r="AG124" t="str">
            <v/>
          </cell>
          <cell r="AH124" t="str">
            <v>RUB</v>
          </cell>
          <cell r="AI124">
            <v>-218443.58</v>
          </cell>
          <cell r="AJ124">
            <v>0</v>
          </cell>
          <cell r="AK124" t="str">
            <v>КВЧ</v>
          </cell>
          <cell r="AL124">
            <v>-218329.46</v>
          </cell>
        </row>
        <row r="125">
          <cell r="AG125" t="str">
            <v/>
          </cell>
          <cell r="AH125" t="str">
            <v>RUB</v>
          </cell>
          <cell r="AI125">
            <v>0</v>
          </cell>
          <cell r="AJ125">
            <v>-14858</v>
          </cell>
          <cell r="AK125" t="str">
            <v>КВЧ</v>
          </cell>
          <cell r="AL125">
            <v>0</v>
          </cell>
        </row>
        <row r="126">
          <cell r="AG126" t="str">
            <v/>
          </cell>
          <cell r="AH126" t="str">
            <v>RUB</v>
          </cell>
          <cell r="AI126">
            <v>0</v>
          </cell>
          <cell r="AJ126">
            <v>-99727</v>
          </cell>
          <cell r="AK126" t="str">
            <v>КВЧ</v>
          </cell>
          <cell r="AL126">
            <v>0</v>
          </cell>
        </row>
        <row r="127">
          <cell r="AG127" t="str">
            <v/>
          </cell>
          <cell r="AH127" t="str">
            <v>RUB</v>
          </cell>
          <cell r="AI127">
            <v>-192490</v>
          </cell>
          <cell r="AJ127">
            <v>0</v>
          </cell>
          <cell r="AK127" t="str">
            <v>КВЧ</v>
          </cell>
          <cell r="AL127">
            <v>-192389.44</v>
          </cell>
        </row>
        <row r="128">
          <cell r="AG128" t="str">
            <v/>
          </cell>
          <cell r="AH128" t="str">
            <v>RUB</v>
          </cell>
          <cell r="AI128">
            <v>0</v>
          </cell>
          <cell r="AJ128">
            <v>-100971</v>
          </cell>
          <cell r="AK128" t="str">
            <v>КВЧ</v>
          </cell>
          <cell r="AL128">
            <v>0</v>
          </cell>
        </row>
        <row r="129">
          <cell r="AG129" t="str">
            <v/>
          </cell>
          <cell r="AH129" t="str">
            <v>RUB</v>
          </cell>
          <cell r="AI129">
            <v>-4280716.43</v>
          </cell>
          <cell r="AJ129">
            <v>0</v>
          </cell>
          <cell r="AK129" t="str">
            <v>КВЧ</v>
          </cell>
          <cell r="AL129">
            <v>-4278479.95</v>
          </cell>
        </row>
        <row r="130">
          <cell r="AG130" t="str">
            <v/>
          </cell>
          <cell r="AH130" t="str">
            <v>RUB</v>
          </cell>
          <cell r="AI130">
            <v>0</v>
          </cell>
          <cell r="AJ130">
            <v>-2245458</v>
          </cell>
          <cell r="AK130" t="str">
            <v>КВЧ</v>
          </cell>
          <cell r="AL130">
            <v>0</v>
          </cell>
        </row>
        <row r="131">
          <cell r="AG131" t="str">
            <v/>
          </cell>
          <cell r="AH131" t="str">
            <v>RUB</v>
          </cell>
          <cell r="AI131">
            <v>-145394.57</v>
          </cell>
          <cell r="AJ131">
            <v>0</v>
          </cell>
          <cell r="AK131" t="str">
            <v>КВЧ</v>
          </cell>
          <cell r="AL131">
            <v>-145318.60999999999</v>
          </cell>
        </row>
        <row r="132">
          <cell r="AG132" t="str">
            <v/>
          </cell>
          <cell r="AH132" t="str">
            <v>RUB</v>
          </cell>
          <cell r="AI132">
            <v>0</v>
          </cell>
          <cell r="AJ132">
            <v>-76267</v>
          </cell>
          <cell r="AK132" t="str">
            <v>КВЧ</v>
          </cell>
          <cell r="AL132">
            <v>0</v>
          </cell>
        </row>
        <row r="133">
          <cell r="AG133" t="str">
            <v/>
          </cell>
          <cell r="AH133" t="str">
            <v>RUB</v>
          </cell>
          <cell r="AI133">
            <v>-2615.5700000000002</v>
          </cell>
          <cell r="AJ133">
            <v>0</v>
          </cell>
          <cell r="AK133" t="str">
            <v>КВЧ</v>
          </cell>
          <cell r="AL133">
            <v>-2614.1999999999998</v>
          </cell>
        </row>
        <row r="134">
          <cell r="AG134" t="str">
            <v/>
          </cell>
          <cell r="AH134" t="str">
            <v>RUB</v>
          </cell>
          <cell r="AI134">
            <v>0</v>
          </cell>
          <cell r="AJ134">
            <v>-1372</v>
          </cell>
          <cell r="AK134" t="str">
            <v>КВЧ</v>
          </cell>
          <cell r="AL134">
            <v>0</v>
          </cell>
        </row>
        <row r="135">
          <cell r="AG135" t="str">
            <v/>
          </cell>
          <cell r="AH135" t="str">
            <v>RUB</v>
          </cell>
          <cell r="AI135">
            <v>-18779.84</v>
          </cell>
          <cell r="AJ135">
            <v>0</v>
          </cell>
          <cell r="AK135" t="str">
            <v>КВЧ</v>
          </cell>
          <cell r="AL135">
            <v>-18770.03</v>
          </cell>
        </row>
        <row r="136">
          <cell r="AG136" t="str">
            <v/>
          </cell>
          <cell r="AH136" t="str">
            <v>RUB</v>
          </cell>
          <cell r="AI136">
            <v>0</v>
          </cell>
          <cell r="AJ136">
            <v>-9851</v>
          </cell>
          <cell r="AK136" t="str">
            <v>КВЧ</v>
          </cell>
          <cell r="AL136">
            <v>0</v>
          </cell>
        </row>
        <row r="137">
          <cell r="AG137" t="str">
            <v/>
          </cell>
          <cell r="AH137" t="str">
            <v>RUB</v>
          </cell>
          <cell r="AI137">
            <v>-87676.74</v>
          </cell>
          <cell r="AJ137">
            <v>0</v>
          </cell>
          <cell r="AK137" t="str">
            <v>КВЧ</v>
          </cell>
          <cell r="AL137">
            <v>-87630.93</v>
          </cell>
        </row>
        <row r="138">
          <cell r="AG138" t="str">
            <v/>
          </cell>
          <cell r="AH138" t="str">
            <v>RUB</v>
          </cell>
          <cell r="AI138">
            <v>0</v>
          </cell>
          <cell r="AJ138">
            <v>-5964</v>
          </cell>
          <cell r="AK138" t="str">
            <v>КВЧ</v>
          </cell>
          <cell r="AL138">
            <v>0</v>
          </cell>
        </row>
        <row r="139">
          <cell r="AG139" t="str">
            <v/>
          </cell>
          <cell r="AH139" t="str">
            <v>RUB</v>
          </cell>
          <cell r="AI139">
            <v>0</v>
          </cell>
          <cell r="AJ139">
            <v>-40027</v>
          </cell>
          <cell r="AK139" t="str">
            <v>КВЧ</v>
          </cell>
          <cell r="AL139">
            <v>0</v>
          </cell>
        </row>
        <row r="140">
          <cell r="AG140" t="str">
            <v/>
          </cell>
          <cell r="AH140" t="str">
            <v>RUB</v>
          </cell>
          <cell r="AI140">
            <v>-49848.26</v>
          </cell>
          <cell r="AJ140">
            <v>0</v>
          </cell>
          <cell r="AK140" t="str">
            <v>КВЧ</v>
          </cell>
          <cell r="AL140">
            <v>-49822.22</v>
          </cell>
        </row>
        <row r="141">
          <cell r="AG141" t="str">
            <v/>
          </cell>
          <cell r="AH141" t="str">
            <v>RUB</v>
          </cell>
          <cell r="AI141">
            <v>0</v>
          </cell>
          <cell r="AJ141">
            <v>-26148</v>
          </cell>
          <cell r="AK141" t="str">
            <v>КВЧ</v>
          </cell>
          <cell r="AL141">
            <v>0</v>
          </cell>
        </row>
        <row r="142">
          <cell r="AG142" t="str">
            <v/>
          </cell>
          <cell r="AH142" t="str">
            <v>RUB</v>
          </cell>
          <cell r="AI142">
            <v>-6794175.9400000004</v>
          </cell>
          <cell r="AJ142">
            <v>0</v>
          </cell>
          <cell r="AK142" t="str">
            <v>КВЧ</v>
          </cell>
          <cell r="AL142">
            <v>-6790626.2999999998</v>
          </cell>
        </row>
        <row r="143">
          <cell r="AG143" t="str">
            <v/>
          </cell>
          <cell r="AH143" t="str">
            <v>RUB</v>
          </cell>
          <cell r="AI143">
            <v>0</v>
          </cell>
          <cell r="AJ143">
            <v>-3563898</v>
          </cell>
          <cell r="AK143" t="str">
            <v>КВЧ</v>
          </cell>
          <cell r="AL143">
            <v>0</v>
          </cell>
        </row>
        <row r="144">
          <cell r="AG144" t="str">
            <v/>
          </cell>
          <cell r="AH144" t="str">
            <v>RUB</v>
          </cell>
          <cell r="AI144">
            <v>-230777.92</v>
          </cell>
          <cell r="AJ144">
            <v>0</v>
          </cell>
          <cell r="AK144" t="str">
            <v>КВЧ</v>
          </cell>
          <cell r="AL144">
            <v>-230657.35</v>
          </cell>
        </row>
        <row r="145">
          <cell r="AG145" t="str">
            <v/>
          </cell>
          <cell r="AH145" t="str">
            <v>RUB</v>
          </cell>
          <cell r="AI145">
            <v>0</v>
          </cell>
          <cell r="AJ145">
            <v>-121055</v>
          </cell>
          <cell r="AK145" t="str">
            <v>КВЧ</v>
          </cell>
          <cell r="AL145">
            <v>0</v>
          </cell>
        </row>
        <row r="146">
          <cell r="AG146" t="str">
            <v/>
          </cell>
          <cell r="AH146" t="str">
            <v>RUB</v>
          </cell>
          <cell r="AI146">
            <v>-19148064.699999999</v>
          </cell>
          <cell r="AJ146">
            <v>0</v>
          </cell>
          <cell r="AK146" t="str">
            <v>КВЧ</v>
          </cell>
          <cell r="AL146">
            <v>-19138060.719999999</v>
          </cell>
        </row>
        <row r="147">
          <cell r="AG147" t="str">
            <v/>
          </cell>
          <cell r="AH147" t="str">
            <v>RUB</v>
          </cell>
          <cell r="AI147">
            <v>0</v>
          </cell>
          <cell r="AJ147">
            <v>-10044154</v>
          </cell>
          <cell r="AK147" t="str">
            <v>КВЧ</v>
          </cell>
          <cell r="AL147">
            <v>0</v>
          </cell>
        </row>
        <row r="148">
          <cell r="AG148" t="str">
            <v/>
          </cell>
          <cell r="AH148" t="str">
            <v>RUB</v>
          </cell>
          <cell r="AI148">
            <v>-1087587.3</v>
          </cell>
          <cell r="AJ148">
            <v>0</v>
          </cell>
          <cell r="AK148" t="str">
            <v>КВЧ</v>
          </cell>
          <cell r="AL148">
            <v>-1087019.08</v>
          </cell>
        </row>
        <row r="149">
          <cell r="AG149" t="str">
            <v/>
          </cell>
          <cell r="AH149" t="str">
            <v>RUB</v>
          </cell>
          <cell r="AI149">
            <v>0</v>
          </cell>
          <cell r="AJ149">
            <v>-570496</v>
          </cell>
          <cell r="AK149" t="str">
            <v>КВЧ</v>
          </cell>
          <cell r="AL149">
            <v>0</v>
          </cell>
        </row>
        <row r="150">
          <cell r="AG150" t="str">
            <v/>
          </cell>
          <cell r="AH150" t="str">
            <v>RUB</v>
          </cell>
          <cell r="AI150">
            <v>-795782.05</v>
          </cell>
          <cell r="AJ150">
            <v>0</v>
          </cell>
          <cell r="AK150" t="str">
            <v>КВЧ</v>
          </cell>
          <cell r="AL150">
            <v>-795366.29</v>
          </cell>
        </row>
        <row r="151">
          <cell r="AG151" t="str">
            <v/>
          </cell>
          <cell r="AH151" t="str">
            <v>RUB</v>
          </cell>
          <cell r="AI151">
            <v>0</v>
          </cell>
          <cell r="AJ151">
            <v>-417429</v>
          </cell>
          <cell r="AK151" t="str">
            <v>КВЧ</v>
          </cell>
          <cell r="AL151">
            <v>0</v>
          </cell>
        </row>
        <row r="152">
          <cell r="AG152" t="str">
            <v/>
          </cell>
          <cell r="AH152" t="str">
            <v>RUB</v>
          </cell>
          <cell r="AI152">
            <v>-6443335.5499999998</v>
          </cell>
          <cell r="AJ152">
            <v>0</v>
          </cell>
          <cell r="AK152" t="str">
            <v>КВЧ</v>
          </cell>
          <cell r="AL152">
            <v>-6439969.21</v>
          </cell>
        </row>
        <row r="153">
          <cell r="AG153" t="str">
            <v/>
          </cell>
          <cell r="AH153" t="str">
            <v>RUB</v>
          </cell>
          <cell r="AI153">
            <v>0</v>
          </cell>
          <cell r="AJ153">
            <v>-1528800</v>
          </cell>
          <cell r="AK153" t="str">
            <v>КВЧ</v>
          </cell>
          <cell r="AL153">
            <v>0</v>
          </cell>
        </row>
        <row r="154">
          <cell r="AG154" t="str">
            <v/>
          </cell>
          <cell r="AH154" t="str">
            <v>RUB</v>
          </cell>
          <cell r="AI154">
            <v>0</v>
          </cell>
          <cell r="AJ154">
            <v>-1512664</v>
          </cell>
          <cell r="AK154" t="str">
            <v>КВЧ</v>
          </cell>
          <cell r="AL154">
            <v>0</v>
          </cell>
        </row>
        <row r="155">
          <cell r="AG155" t="str">
            <v/>
          </cell>
          <cell r="AH155" t="str">
            <v>RUB</v>
          </cell>
          <cell r="AI155">
            <v>0</v>
          </cell>
          <cell r="AJ155">
            <v>-338400</v>
          </cell>
          <cell r="AK155" t="str">
            <v>КВЧ</v>
          </cell>
          <cell r="AL155">
            <v>0</v>
          </cell>
        </row>
        <row r="156">
          <cell r="AG156" t="str">
            <v/>
          </cell>
          <cell r="AH156" t="str">
            <v>RUB</v>
          </cell>
          <cell r="AI156">
            <v>-1014027.37</v>
          </cell>
          <cell r="AJ156">
            <v>0</v>
          </cell>
          <cell r="AK156" t="str">
            <v>КВЧ</v>
          </cell>
          <cell r="AL156">
            <v>-1013497.59</v>
          </cell>
        </row>
        <row r="157">
          <cell r="AG157" t="str">
            <v/>
          </cell>
          <cell r="AH157" t="str">
            <v>RUB</v>
          </cell>
          <cell r="AI157">
            <v>0</v>
          </cell>
          <cell r="AJ157">
            <v>-267366</v>
          </cell>
          <cell r="AK157" t="str">
            <v>КВЧ</v>
          </cell>
          <cell r="AL157">
            <v>0</v>
          </cell>
        </row>
        <row r="158">
          <cell r="AG158" t="str">
            <v/>
          </cell>
          <cell r="AH158" t="str">
            <v>RUB</v>
          </cell>
          <cell r="AI158">
            <v>0</v>
          </cell>
          <cell r="AJ158">
            <v>-264544</v>
          </cell>
          <cell r="AK158" t="str">
            <v>КВЧ</v>
          </cell>
          <cell r="AL158">
            <v>0</v>
          </cell>
        </row>
        <row r="159">
          <cell r="AG159" t="str">
            <v/>
          </cell>
          <cell r="AH159" t="str">
            <v>RUB</v>
          </cell>
          <cell r="AI159">
            <v>-61385.73</v>
          </cell>
          <cell r="AJ159">
            <v>0</v>
          </cell>
          <cell r="AK159" t="str">
            <v>КВЧ</v>
          </cell>
          <cell r="AL159">
            <v>-61353.65</v>
          </cell>
        </row>
        <row r="160">
          <cell r="AG160" t="str">
            <v/>
          </cell>
          <cell r="AH160" t="str">
            <v>RUB</v>
          </cell>
          <cell r="AI160">
            <v>0</v>
          </cell>
          <cell r="AJ160">
            <v>-32200</v>
          </cell>
          <cell r="AK160" t="str">
            <v>КВЧ</v>
          </cell>
          <cell r="AL160">
            <v>0</v>
          </cell>
        </row>
        <row r="161">
          <cell r="AG161" t="str">
            <v/>
          </cell>
          <cell r="AH161" t="str">
            <v>RUB</v>
          </cell>
          <cell r="AI161">
            <v>-1600160.02</v>
          </cell>
          <cell r="AJ161">
            <v>0</v>
          </cell>
          <cell r="AK161" t="str">
            <v>КВЧ</v>
          </cell>
          <cell r="AL161">
            <v>-1599324.01</v>
          </cell>
        </row>
        <row r="162">
          <cell r="AG162" t="str">
            <v/>
          </cell>
          <cell r="AH162" t="str">
            <v>RUB</v>
          </cell>
          <cell r="AI162">
            <v>0</v>
          </cell>
          <cell r="AJ162">
            <v>-839367</v>
          </cell>
          <cell r="AK162" t="str">
            <v>КВЧ</v>
          </cell>
          <cell r="AL162">
            <v>0</v>
          </cell>
        </row>
        <row r="163">
          <cell r="AG163" t="str">
            <v/>
          </cell>
          <cell r="AH163" t="str">
            <v>RUB</v>
          </cell>
          <cell r="AI163">
            <v>-619736.56000000006</v>
          </cell>
          <cell r="AJ163">
            <v>0</v>
          </cell>
          <cell r="AK163" t="str">
            <v>КВЧ</v>
          </cell>
          <cell r="AL163">
            <v>-619412.78</v>
          </cell>
        </row>
        <row r="164">
          <cell r="AG164" t="str">
            <v/>
          </cell>
          <cell r="AH164" t="str">
            <v>RUB</v>
          </cell>
          <cell r="AI164">
            <v>0</v>
          </cell>
          <cell r="AJ164">
            <v>-325084</v>
          </cell>
          <cell r="AK164" t="str">
            <v>КВЧ</v>
          </cell>
          <cell r="AL164">
            <v>0</v>
          </cell>
        </row>
        <row r="165">
          <cell r="AG165" t="str">
            <v/>
          </cell>
          <cell r="AH165" t="str">
            <v>RUB</v>
          </cell>
          <cell r="AI165">
            <v>-98731.89</v>
          </cell>
          <cell r="AJ165">
            <v>0</v>
          </cell>
          <cell r="AK165" t="str">
            <v>КВЧ</v>
          </cell>
          <cell r="AL165">
            <v>-98680.3</v>
          </cell>
        </row>
        <row r="166">
          <cell r="AG166" t="str">
            <v/>
          </cell>
          <cell r="AH166" t="str">
            <v>RUB</v>
          </cell>
          <cell r="AI166">
            <v>0</v>
          </cell>
          <cell r="AJ166">
            <v>-51790</v>
          </cell>
          <cell r="AK166" t="str">
            <v>КВЧ</v>
          </cell>
          <cell r="AL166">
            <v>0</v>
          </cell>
        </row>
        <row r="167">
          <cell r="AG167" t="str">
            <v/>
          </cell>
          <cell r="AH167" t="str">
            <v>RUB</v>
          </cell>
          <cell r="AI167">
            <v>-98575.56</v>
          </cell>
          <cell r="AJ167">
            <v>0</v>
          </cell>
          <cell r="AK167" t="str">
            <v>КВЧ</v>
          </cell>
          <cell r="AL167">
            <v>-98524.06</v>
          </cell>
        </row>
        <row r="168">
          <cell r="AG168" t="str">
            <v/>
          </cell>
          <cell r="AH168" t="str">
            <v>RUB</v>
          </cell>
          <cell r="AI168">
            <v>0</v>
          </cell>
          <cell r="AJ168">
            <v>-51708</v>
          </cell>
          <cell r="AK168" t="str">
            <v>КВЧ</v>
          </cell>
          <cell r="AL168">
            <v>0</v>
          </cell>
        </row>
        <row r="169">
          <cell r="AG169" t="str">
            <v/>
          </cell>
          <cell r="AH169" t="str">
            <v>RUB</v>
          </cell>
          <cell r="AI169">
            <v>-141337.76999999999</v>
          </cell>
          <cell r="AJ169">
            <v>0</v>
          </cell>
          <cell r="AK169" t="str">
            <v>КВЧ</v>
          </cell>
          <cell r="AL169">
            <v>-141263.93</v>
          </cell>
        </row>
        <row r="170">
          <cell r="AG170" t="str">
            <v/>
          </cell>
          <cell r="AH170" t="str">
            <v>RUB</v>
          </cell>
          <cell r="AI170">
            <v>0</v>
          </cell>
          <cell r="AJ170">
            <v>-74139</v>
          </cell>
          <cell r="AK170" t="str">
            <v>КВЧ</v>
          </cell>
          <cell r="AL170">
            <v>0</v>
          </cell>
        </row>
        <row r="171">
          <cell r="AG171" t="str">
            <v/>
          </cell>
          <cell r="AH171" t="str">
            <v>RUB</v>
          </cell>
          <cell r="AI171">
            <v>-4800.29</v>
          </cell>
          <cell r="AJ171">
            <v>0</v>
          </cell>
          <cell r="AK171" t="str">
            <v>КВЧ</v>
          </cell>
          <cell r="AL171">
            <v>-4797.78</v>
          </cell>
        </row>
        <row r="172">
          <cell r="AG172" t="str">
            <v/>
          </cell>
          <cell r="AH172" t="str">
            <v>RUB</v>
          </cell>
          <cell r="AI172">
            <v>0</v>
          </cell>
          <cell r="AJ172">
            <v>-2518</v>
          </cell>
          <cell r="AK172" t="str">
            <v>КВЧ</v>
          </cell>
          <cell r="AL172">
            <v>0</v>
          </cell>
        </row>
        <row r="173">
          <cell r="AG173" t="str">
            <v/>
          </cell>
          <cell r="AH173" t="str">
            <v>RUB</v>
          </cell>
          <cell r="AI173">
            <v>-32616.41</v>
          </cell>
          <cell r="AJ173">
            <v>0</v>
          </cell>
          <cell r="AK173" t="str">
            <v>КВЧ</v>
          </cell>
          <cell r="AL173">
            <v>-32599.37</v>
          </cell>
        </row>
        <row r="174">
          <cell r="AG174" t="str">
            <v/>
          </cell>
          <cell r="AH174" t="str">
            <v>RUB</v>
          </cell>
          <cell r="AI174">
            <v>0</v>
          </cell>
          <cell r="AJ174">
            <v>-17109</v>
          </cell>
          <cell r="AK174" t="str">
            <v>КВЧ</v>
          </cell>
          <cell r="AL174">
            <v>0</v>
          </cell>
        </row>
        <row r="175">
          <cell r="AG175" t="str">
            <v/>
          </cell>
          <cell r="AH175" t="str">
            <v>RUB</v>
          </cell>
          <cell r="AI175">
            <v>-1107.6099999999999</v>
          </cell>
          <cell r="AJ175">
            <v>0</v>
          </cell>
          <cell r="AK175" t="str">
            <v>КВЧ</v>
          </cell>
          <cell r="AL175">
            <v>-1107.03</v>
          </cell>
        </row>
        <row r="176">
          <cell r="AG176" t="str">
            <v/>
          </cell>
          <cell r="AH176" t="str">
            <v>RUB</v>
          </cell>
          <cell r="AI176">
            <v>0</v>
          </cell>
          <cell r="AJ176">
            <v>-581</v>
          </cell>
          <cell r="AK176" t="str">
            <v>КВЧ</v>
          </cell>
          <cell r="AL176">
            <v>0</v>
          </cell>
        </row>
        <row r="177">
          <cell r="AG177" t="str">
            <v/>
          </cell>
          <cell r="AH177" t="str">
            <v>RUB</v>
          </cell>
          <cell r="AI177">
            <v>-138060.69</v>
          </cell>
          <cell r="AJ177">
            <v>0</v>
          </cell>
          <cell r="AK177" t="str">
            <v>КВЧ</v>
          </cell>
          <cell r="AL177">
            <v>-137988.56</v>
          </cell>
        </row>
        <row r="178">
          <cell r="AG178" t="str">
            <v/>
          </cell>
          <cell r="AH178" t="str">
            <v>RUB</v>
          </cell>
          <cell r="AI178">
            <v>0</v>
          </cell>
          <cell r="AJ178">
            <v>-72420</v>
          </cell>
          <cell r="AK178" t="str">
            <v>КВЧ</v>
          </cell>
          <cell r="AL178">
            <v>0</v>
          </cell>
        </row>
        <row r="179">
          <cell r="AG179" t="str">
            <v/>
          </cell>
          <cell r="AH179" t="str">
            <v>RUB</v>
          </cell>
          <cell r="AI179">
            <v>-4689.72</v>
          </cell>
          <cell r="AJ179">
            <v>0</v>
          </cell>
          <cell r="AK179" t="str">
            <v>КВЧ</v>
          </cell>
          <cell r="AL179">
            <v>-4687.2700000000004</v>
          </cell>
        </row>
        <row r="180">
          <cell r="AG180" t="str">
            <v/>
          </cell>
          <cell r="AH180" t="str">
            <v>RUB</v>
          </cell>
          <cell r="AI180">
            <v>0</v>
          </cell>
          <cell r="AJ180">
            <v>-2460</v>
          </cell>
          <cell r="AK180" t="str">
            <v>КВЧ</v>
          </cell>
          <cell r="AL180">
            <v>0</v>
          </cell>
        </row>
        <row r="181">
          <cell r="AG181" t="str">
            <v/>
          </cell>
          <cell r="AH181" t="str">
            <v>RUB</v>
          </cell>
          <cell r="AI181">
            <v>-101621.97</v>
          </cell>
          <cell r="AJ181">
            <v>0</v>
          </cell>
          <cell r="AK181" t="str">
            <v>КВЧ</v>
          </cell>
          <cell r="AL181">
            <v>-101568.88</v>
          </cell>
        </row>
        <row r="182">
          <cell r="AG182" t="str">
            <v/>
          </cell>
          <cell r="AH182" t="str">
            <v>RUB</v>
          </cell>
          <cell r="AI182">
            <v>0</v>
          </cell>
          <cell r="AJ182">
            <v>-17625</v>
          </cell>
          <cell r="AK182" t="str">
            <v>КВЧ</v>
          </cell>
          <cell r="AL182">
            <v>0</v>
          </cell>
        </row>
        <row r="183">
          <cell r="AG183" t="str">
            <v/>
          </cell>
          <cell r="AH183" t="str">
            <v>RUB</v>
          </cell>
          <cell r="AI183">
            <v>0</v>
          </cell>
          <cell r="AJ183">
            <v>-29304</v>
          </cell>
          <cell r="AK183" t="str">
            <v>КВЧ</v>
          </cell>
          <cell r="AL183">
            <v>0</v>
          </cell>
        </row>
        <row r="184">
          <cell r="AG184" t="str">
            <v/>
          </cell>
          <cell r="AH184" t="str">
            <v>RUB</v>
          </cell>
          <cell r="AI184">
            <v>0</v>
          </cell>
          <cell r="AJ184">
            <v>-1000</v>
          </cell>
          <cell r="AK184" t="str">
            <v>КВЧ</v>
          </cell>
          <cell r="AL184">
            <v>0</v>
          </cell>
        </row>
        <row r="185">
          <cell r="AG185" t="str">
            <v/>
          </cell>
          <cell r="AH185" t="str">
            <v>RUB</v>
          </cell>
          <cell r="AI185">
            <v>0</v>
          </cell>
          <cell r="AJ185">
            <v>-5377</v>
          </cell>
          <cell r="AK185" t="str">
            <v>КВЧ</v>
          </cell>
          <cell r="AL185">
            <v>0</v>
          </cell>
        </row>
        <row r="186">
          <cell r="AG186" t="str">
            <v/>
          </cell>
          <cell r="AH186" t="str">
            <v>RUB</v>
          </cell>
          <cell r="AI186">
            <v>-3101.69</v>
          </cell>
          <cell r="AJ186">
            <v>0</v>
          </cell>
          <cell r="AK186" t="str">
            <v>КВЧ</v>
          </cell>
          <cell r="AL186">
            <v>-3100.07</v>
          </cell>
        </row>
        <row r="187">
          <cell r="AG187" t="str">
            <v/>
          </cell>
          <cell r="AH187" t="str">
            <v>RUB</v>
          </cell>
          <cell r="AI187">
            <v>0</v>
          </cell>
          <cell r="AJ187">
            <v>-598</v>
          </cell>
          <cell r="AK187" t="str">
            <v>КВЧ</v>
          </cell>
          <cell r="AL187">
            <v>0</v>
          </cell>
        </row>
        <row r="188">
          <cell r="AG188" t="str">
            <v/>
          </cell>
          <cell r="AH188" t="str">
            <v>RUB</v>
          </cell>
          <cell r="AI188">
            <v>0</v>
          </cell>
          <cell r="AJ188">
            <v>-995</v>
          </cell>
          <cell r="AK188" t="str">
            <v>КВЧ</v>
          </cell>
          <cell r="AL188">
            <v>0</v>
          </cell>
        </row>
        <row r="189">
          <cell r="AG189" t="str">
            <v/>
          </cell>
          <cell r="AH189" t="str">
            <v>RUB</v>
          </cell>
          <cell r="AI189">
            <v>0</v>
          </cell>
          <cell r="AJ189">
            <v>-34</v>
          </cell>
          <cell r="AK189" t="str">
            <v>КВЧ</v>
          </cell>
          <cell r="AL189">
            <v>0</v>
          </cell>
        </row>
        <row r="190">
          <cell r="AG190" t="str">
            <v/>
          </cell>
          <cell r="AH190" t="str">
            <v>RUB</v>
          </cell>
          <cell r="AI190">
            <v>-164647.19</v>
          </cell>
          <cell r="AJ190">
            <v>0</v>
          </cell>
          <cell r="AK190" t="str">
            <v>КВЧ</v>
          </cell>
          <cell r="AL190">
            <v>-164561.17000000001</v>
          </cell>
        </row>
        <row r="191">
          <cell r="AG191" t="str">
            <v/>
          </cell>
          <cell r="AH191" t="str">
            <v>RUB</v>
          </cell>
          <cell r="AI191">
            <v>0</v>
          </cell>
          <cell r="AJ191">
            <v>-86366</v>
          </cell>
          <cell r="AK191" t="str">
            <v>КВЧ</v>
          </cell>
          <cell r="AL191">
            <v>0</v>
          </cell>
        </row>
        <row r="192">
          <cell r="AG192" t="str">
            <v/>
          </cell>
          <cell r="AH192" t="str">
            <v>RUB</v>
          </cell>
          <cell r="AI192">
            <v>-5591.44</v>
          </cell>
          <cell r="AJ192">
            <v>0</v>
          </cell>
          <cell r="AK192" t="str">
            <v>КВЧ</v>
          </cell>
          <cell r="AL192">
            <v>-5588.52</v>
          </cell>
        </row>
        <row r="193">
          <cell r="AG193" t="str">
            <v/>
          </cell>
          <cell r="AH193" t="str">
            <v>RUB</v>
          </cell>
          <cell r="AI193">
            <v>0</v>
          </cell>
          <cell r="AJ193">
            <v>-2933</v>
          </cell>
          <cell r="AK193" t="str">
            <v>КВЧ</v>
          </cell>
          <cell r="AL193">
            <v>0</v>
          </cell>
        </row>
        <row r="194">
          <cell r="AG194" t="str">
            <v/>
          </cell>
          <cell r="AH194" t="str">
            <v>RUB</v>
          </cell>
          <cell r="AI194">
            <v>0</v>
          </cell>
          <cell r="AJ194">
            <v>47787223</v>
          </cell>
          <cell r="AK194" t="str">
            <v>ЕР</v>
          </cell>
          <cell r="AL194">
            <v>0</v>
          </cell>
        </row>
        <row r="195">
          <cell r="AG195" t="str">
            <v/>
          </cell>
          <cell r="AH195" t="str">
            <v>RUB</v>
          </cell>
          <cell r="AI195">
            <v>0</v>
          </cell>
          <cell r="AJ195">
            <v>-47787223</v>
          </cell>
          <cell r="AK195" t="str">
            <v>ЕР</v>
          </cell>
          <cell r="AL195">
            <v>0</v>
          </cell>
        </row>
        <row r="196">
          <cell r="AG196" t="str">
            <v/>
          </cell>
          <cell r="AH196" t="str">
            <v>RUB</v>
          </cell>
          <cell r="AI196">
            <v>0</v>
          </cell>
          <cell r="AJ196">
            <v>-47787223</v>
          </cell>
          <cell r="AK196" t="str">
            <v>ЕР</v>
          </cell>
          <cell r="AL196">
            <v>0</v>
          </cell>
        </row>
        <row r="197">
          <cell r="AG197" t="str">
            <v/>
          </cell>
          <cell r="AH197" t="str">
            <v>RUB</v>
          </cell>
          <cell r="AI197">
            <v>-54515423.460000001</v>
          </cell>
          <cell r="AJ197">
            <v>0</v>
          </cell>
          <cell r="AK197" t="str">
            <v>КВЧ</v>
          </cell>
          <cell r="AL197">
            <v>-54467799.259999998</v>
          </cell>
        </row>
        <row r="198">
          <cell r="AG198" t="str">
            <v/>
          </cell>
          <cell r="AH198" t="str">
            <v>RUB</v>
          </cell>
          <cell r="AI198">
            <v>0</v>
          </cell>
          <cell r="AJ198">
            <v>-31813092</v>
          </cell>
          <cell r="AK198" t="str">
            <v>КВЧ</v>
          </cell>
          <cell r="AL198">
            <v>0</v>
          </cell>
        </row>
        <row r="199">
          <cell r="AG199" t="str">
            <v/>
          </cell>
          <cell r="AH199" t="str">
            <v>RUB</v>
          </cell>
          <cell r="AI199">
            <v>0</v>
          </cell>
          <cell r="AJ199">
            <v>31813092</v>
          </cell>
          <cell r="AK199" t="str">
            <v>КВЧ</v>
          </cell>
          <cell r="AL199">
            <v>0</v>
          </cell>
        </row>
        <row r="200">
          <cell r="AG200" t="str">
            <v/>
          </cell>
          <cell r="AH200" t="str">
            <v>RUB</v>
          </cell>
          <cell r="AI200">
            <v>0</v>
          </cell>
          <cell r="AJ200">
            <v>-31813092</v>
          </cell>
          <cell r="AK200" t="str">
            <v>КВЧ</v>
          </cell>
          <cell r="AL200">
            <v>0</v>
          </cell>
        </row>
        <row r="201">
          <cell r="AG201" t="str">
            <v/>
          </cell>
          <cell r="AH201" t="str">
            <v>RUB</v>
          </cell>
          <cell r="AI201">
            <v>0</v>
          </cell>
          <cell r="AJ201">
            <v>31813092</v>
          </cell>
          <cell r="AK201" t="str">
            <v>КВЧ</v>
          </cell>
          <cell r="AL201">
            <v>0</v>
          </cell>
        </row>
        <row r="202">
          <cell r="AG202" t="str">
            <v/>
          </cell>
          <cell r="AH202" t="str">
            <v>RUB</v>
          </cell>
          <cell r="AI202">
            <v>0</v>
          </cell>
          <cell r="AJ202">
            <v>-31813092</v>
          </cell>
          <cell r="AK202" t="str">
            <v>КВЧ</v>
          </cell>
          <cell r="AL202">
            <v>0</v>
          </cell>
        </row>
        <row r="203">
          <cell r="AG203" t="str">
            <v/>
          </cell>
          <cell r="AH203" t="str">
            <v>RUB</v>
          </cell>
          <cell r="AI203">
            <v>0</v>
          </cell>
          <cell r="AJ203">
            <v>3997998</v>
          </cell>
          <cell r="AK203" t="str">
            <v>КВЧ</v>
          </cell>
          <cell r="AL203">
            <v>0</v>
          </cell>
        </row>
        <row r="204">
          <cell r="AG204" t="str">
            <v/>
          </cell>
          <cell r="AH204" t="str">
            <v>RUB</v>
          </cell>
          <cell r="AI204">
            <v>0</v>
          </cell>
          <cell r="AJ204">
            <v>-3997998</v>
          </cell>
          <cell r="AK204" t="str">
            <v>КВЧ</v>
          </cell>
          <cell r="AL204">
            <v>0</v>
          </cell>
        </row>
        <row r="205">
          <cell r="AG205" t="str">
            <v/>
          </cell>
          <cell r="AH205" t="str">
            <v>RUB</v>
          </cell>
          <cell r="AI205">
            <v>-14416894.74</v>
          </cell>
          <cell r="AJ205">
            <v>0</v>
          </cell>
          <cell r="AK205" t="str">
            <v>КВЧ</v>
          </cell>
          <cell r="AL205">
            <v>-14404300.27</v>
          </cell>
        </row>
        <row r="206">
          <cell r="AG206" t="str">
            <v/>
          </cell>
          <cell r="AH206" t="str">
            <v>RUB</v>
          </cell>
          <cell r="AI206">
            <v>0</v>
          </cell>
          <cell r="AJ206">
            <v>-8413142</v>
          </cell>
          <cell r="AK206" t="str">
            <v>КВЧ</v>
          </cell>
          <cell r="AL206">
            <v>0</v>
          </cell>
        </row>
        <row r="207">
          <cell r="AG207" t="str">
            <v/>
          </cell>
          <cell r="AH207" t="str">
            <v>RUB</v>
          </cell>
          <cell r="AI207">
            <v>0</v>
          </cell>
          <cell r="AJ207">
            <v>8413142</v>
          </cell>
          <cell r="AK207" t="str">
            <v>КВЧ</v>
          </cell>
          <cell r="AL207">
            <v>0</v>
          </cell>
        </row>
        <row r="208">
          <cell r="AG208" t="str">
            <v/>
          </cell>
          <cell r="AH208" t="str">
            <v>RUB</v>
          </cell>
          <cell r="AI208">
            <v>0</v>
          </cell>
          <cell r="AJ208">
            <v>-8413142</v>
          </cell>
          <cell r="AK208" t="str">
            <v>КВЧ</v>
          </cell>
          <cell r="AL208">
            <v>0</v>
          </cell>
        </row>
        <row r="209">
          <cell r="AG209" t="str">
            <v/>
          </cell>
          <cell r="AH209" t="str">
            <v>RUB</v>
          </cell>
          <cell r="AI209">
            <v>-6489558.6299999999</v>
          </cell>
          <cell r="AJ209">
            <v>0</v>
          </cell>
          <cell r="AK209" t="str">
            <v>КВЧ</v>
          </cell>
          <cell r="AL209">
            <v>-6483889.4000000004</v>
          </cell>
        </row>
        <row r="210">
          <cell r="AG210" t="str">
            <v/>
          </cell>
          <cell r="AH210" t="str">
            <v>RUB</v>
          </cell>
          <cell r="AI210">
            <v>0</v>
          </cell>
          <cell r="AJ210">
            <v>3787055.341</v>
          </cell>
          <cell r="AK210" t="str">
            <v>КВЧ</v>
          </cell>
          <cell r="AL210">
            <v>0</v>
          </cell>
        </row>
        <row r="211">
          <cell r="AG211" t="str">
            <v/>
          </cell>
          <cell r="AH211" t="str">
            <v>RUB</v>
          </cell>
          <cell r="AI211">
            <v>0</v>
          </cell>
          <cell r="AJ211">
            <v>-3787055.341</v>
          </cell>
          <cell r="AK211" t="str">
            <v>КВЧ</v>
          </cell>
          <cell r="AL211">
            <v>0</v>
          </cell>
        </row>
        <row r="212">
          <cell r="AG212" t="str">
            <v/>
          </cell>
          <cell r="AH212" t="str">
            <v>RUB</v>
          </cell>
          <cell r="AI212">
            <v>0</v>
          </cell>
          <cell r="AJ212">
            <v>-3787055.341</v>
          </cell>
          <cell r="AK212" t="str">
            <v>КВЧ</v>
          </cell>
          <cell r="AL212">
            <v>0</v>
          </cell>
        </row>
        <row r="213">
          <cell r="AG213" t="str">
            <v/>
          </cell>
          <cell r="AH213" t="str">
            <v>RUB</v>
          </cell>
          <cell r="AI213">
            <v>-2767151.24</v>
          </cell>
          <cell r="AJ213">
            <v>0</v>
          </cell>
          <cell r="AK213" t="str">
            <v>КВЧ</v>
          </cell>
          <cell r="AL213">
            <v>-2764733.89</v>
          </cell>
        </row>
        <row r="214">
          <cell r="AG214" t="str">
            <v/>
          </cell>
          <cell r="AH214" t="str">
            <v>RUB</v>
          </cell>
          <cell r="AI214">
            <v>0</v>
          </cell>
          <cell r="AJ214">
            <v>1614802.409</v>
          </cell>
          <cell r="AK214" t="str">
            <v>КВЧ</v>
          </cell>
          <cell r="AL214">
            <v>0</v>
          </cell>
        </row>
        <row r="215">
          <cell r="AG215" t="str">
            <v/>
          </cell>
          <cell r="AH215" t="str">
            <v>RUB</v>
          </cell>
          <cell r="AI215">
            <v>0</v>
          </cell>
          <cell r="AJ215">
            <v>-1614802.409</v>
          </cell>
          <cell r="AK215" t="str">
            <v>КВЧ</v>
          </cell>
          <cell r="AL215">
            <v>0</v>
          </cell>
        </row>
        <row r="216">
          <cell r="AG216" t="str">
            <v/>
          </cell>
          <cell r="AH216" t="str">
            <v>RUB</v>
          </cell>
          <cell r="AI216">
            <v>0</v>
          </cell>
          <cell r="AJ216">
            <v>-1614802.409</v>
          </cell>
          <cell r="AK216" t="str">
            <v>КВЧ</v>
          </cell>
          <cell r="AL216">
            <v>0</v>
          </cell>
        </row>
        <row r="217">
          <cell r="AG217" t="str">
            <v/>
          </cell>
          <cell r="AH217" t="str">
            <v>RUB</v>
          </cell>
          <cell r="AI217">
            <v>-5160184.87</v>
          </cell>
          <cell r="AJ217">
            <v>0</v>
          </cell>
          <cell r="AK217" t="str">
            <v>КВЧ</v>
          </cell>
          <cell r="AL217">
            <v>-5155676.9800000004</v>
          </cell>
        </row>
        <row r="218">
          <cell r="AG218" t="str">
            <v/>
          </cell>
          <cell r="AH218" t="str">
            <v>RUB</v>
          </cell>
          <cell r="AI218">
            <v>0</v>
          </cell>
          <cell r="AJ218">
            <v>3011284.25</v>
          </cell>
          <cell r="AK218" t="str">
            <v>КВЧ</v>
          </cell>
          <cell r="AL218">
            <v>0</v>
          </cell>
        </row>
        <row r="219">
          <cell r="AG219" t="str">
            <v/>
          </cell>
          <cell r="AH219" t="str">
            <v>RUB</v>
          </cell>
          <cell r="AI219">
            <v>0</v>
          </cell>
          <cell r="AJ219">
            <v>-3011284.25</v>
          </cell>
          <cell r="AK219" t="str">
            <v>КВЧ</v>
          </cell>
          <cell r="AL219">
            <v>0</v>
          </cell>
        </row>
        <row r="220">
          <cell r="AG220" t="str">
            <v/>
          </cell>
          <cell r="AH220" t="str">
            <v>RUB</v>
          </cell>
          <cell r="AI220">
            <v>0</v>
          </cell>
          <cell r="AJ220">
            <v>-3011284.25</v>
          </cell>
          <cell r="AK220" t="str">
            <v>КВЧ</v>
          </cell>
          <cell r="AL220">
            <v>0</v>
          </cell>
        </row>
        <row r="221">
          <cell r="AG221" t="str">
            <v/>
          </cell>
          <cell r="AH221" t="str">
            <v>RUB</v>
          </cell>
          <cell r="AI221">
            <v>-5.37</v>
          </cell>
          <cell r="AJ221">
            <v>0</v>
          </cell>
          <cell r="AK221" t="str">
            <v/>
          </cell>
          <cell r="AL221">
            <v>22.75</v>
          </cell>
        </row>
        <row r="222">
          <cell r="AG222" t="str">
            <v/>
          </cell>
          <cell r="AH222" t="str">
            <v>RUB</v>
          </cell>
          <cell r="AI222">
            <v>17.63</v>
          </cell>
          <cell r="AJ222">
            <v>0</v>
          </cell>
          <cell r="AK222" t="str">
            <v/>
          </cell>
          <cell r="AL222">
            <v>11.05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БАЗ"/>
      <sheetName val="Title"/>
      <sheetName val="@5"/>
      <sheetName val="Set"/>
      <sheetName val="Dirs"/>
      <sheetName val="Net Borrow"/>
      <sheetName val="Data00"/>
      <sheetName val="base"/>
      <sheetName val="ОК_01 Ф"/>
      <sheetName val="Inputs"/>
      <sheetName val="Инструкции"/>
      <sheetName val="XR"/>
      <sheetName val="Données"/>
      <sheetName val="3 - Debt control"/>
      <sheetName val="БИЗ 2012 все зоны"/>
      <sheetName val="Для расчета"/>
      <sheetName val="CH"/>
      <sheetName val="settings"/>
      <sheetName val="N235_2"/>
      <sheetName val="N246_2"/>
      <sheetName val="N525_625_2"/>
      <sheetName val="PL3_OFA"/>
      <sheetName val="Loading"/>
      <sheetName val="L_1"/>
      <sheetName val="Материалы по ЦР РМБ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  <sheetName val="отгрузка"/>
      <sheetName val="сырье"/>
      <sheetName val="Instructions"/>
      <sheetName val="XRates"/>
      <sheetName val="Д_коммерческий"/>
      <sheetName val="Graphdata"/>
      <sheetName val="Списки"/>
      <sheetName val="оборудование"/>
      <sheetName val="Январь"/>
      <sheetName val="июнь9"/>
      <sheetName val="постоянные затраты"/>
      <sheetName val="коэфф"/>
      <sheetName val="текущий план"/>
      <sheetName val="Personnel"/>
    </sheetNames>
    <sheetDataSet>
      <sheetData sheetId="0" refreshError="1"/>
      <sheetData sheetId="1" refreshError="1"/>
      <sheetData sheetId="2" refreshError="1"/>
      <sheetData sheetId="3" refreshError="1">
        <row r="6">
          <cell r="D6" t="str">
            <v>Мат.затраты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деля"/>
      <sheetName val="Месяц"/>
      <sheetName val="ТЭП (5)"/>
      <sheetName val="ТЭП (4)"/>
      <sheetName val="ТЭП (3)"/>
      <sheetName val="ТЭП (2)"/>
      <sheetName val="ТЭП"/>
      <sheetName val="План "/>
      <sheetName val="Прот_загр"/>
      <sheetName val="Отчет"/>
      <sheetName val="Сутки"/>
      <sheetName val="s"/>
      <sheetName val="Приложение 15"/>
      <sheetName val="base"/>
      <sheetName val="Inputs"/>
      <sheetName val="ТД РАП"/>
      <sheetName val="коэфф"/>
      <sheetName val="Позиция"/>
      <sheetName val="Калькуляции"/>
      <sheetName val="Январь"/>
      <sheetName val="XRates"/>
      <sheetName val="БДиР"/>
      <sheetName val="СМЕТА"/>
      <sheetName val="Программа "/>
      <sheetName val="Смета укрупнен."/>
      <sheetName val="balans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.1"/>
      <sheetName val="Табл.1 (вода)"/>
      <sheetName val="Табл.1 (пар)"/>
      <sheetName val="Табл.1 (остр. пар)"/>
      <sheetName val="Табл.2.1"/>
      <sheetName val="Табл.2.2"/>
      <sheetName val="Табл.3.1"/>
      <sheetName val="Табл.3.1 (вода)"/>
      <sheetName val="Табл.3.1 (пар)"/>
      <sheetName val="Табл.3.1 (остр.пар)"/>
      <sheetName val="Цена на газ"/>
      <sheetName val="Табл 3.2"/>
      <sheetName val="5.4 энергоресурсы"/>
      <sheetName val="Табл.5"/>
      <sheetName val="Табл.6"/>
      <sheetName val="5.1 Операционные расходы "/>
      <sheetName val="5.2 Расчет"/>
      <sheetName val="5.3 Реестр неподк-ых расход "/>
      <sheetName val="Табл. 17"/>
      <sheetName val="Табл.8"/>
      <sheetName val="таб 8 произ"/>
      <sheetName val="таб 8 передача"/>
      <sheetName val="Табл.7"/>
      <sheetName val="табл 7 (пр-во)"/>
      <sheetName val="табл 7 (передача)"/>
      <sheetName val="5.9 Расчет НВВ"/>
      <sheetName val="индексы"/>
      <sheetName val="РЭК"/>
      <sheetName val="Табл.28"/>
      <sheetName val="Расчет тарифа"/>
      <sheetName val="Р Т ГВС"/>
      <sheetName val="Р Т пар отб"/>
      <sheetName val="Р Т ост пар"/>
      <sheetName val=" ГВС таб.35"/>
      <sheetName val="пар отб таб.35"/>
      <sheetName val="ост пар таб.35"/>
      <sheetName val="табл 34"/>
      <sheetName val="выручка"/>
      <sheetName val="анализ"/>
      <sheetName val="5.5 Экономия опер-ых расход (во"/>
      <sheetName val="5.6.1. Экон. топлива (ГВС)"/>
      <sheetName val="5.7 Экон. от сниж. ээ (вода)"/>
      <sheetName val="5.7 Экон. от сниж. воду  (ГВС)"/>
      <sheetName val="5.7 Экон. от сниж. теплонос вод"/>
      <sheetName val="5.5 Экономия опер-ых расходов"/>
      <sheetName val="5.6 Экон. от сниж. потреб. топл"/>
      <sheetName val="5.7 Экон. от сниж. воду "/>
      <sheetName val="5.7 Экон. от сниж. ээ"/>
      <sheetName val="5.7 Экон. от сниж. теплон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D14">
            <v>781.95540100000017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01">
          <cell r="BV101">
            <v>118774.12361000001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1">
          <cell r="D11">
            <v>670535.13589877042</v>
          </cell>
        </row>
        <row r="12">
          <cell r="D12">
            <v>4304.2514718978164</v>
          </cell>
        </row>
        <row r="24">
          <cell r="D24">
            <v>2254.2654153133744</v>
          </cell>
        </row>
        <row r="25">
          <cell r="D25">
            <v>3.9341255731532465</v>
          </cell>
        </row>
        <row r="28">
          <cell r="D28">
            <v>1731165.6097161227</v>
          </cell>
        </row>
        <row r="29">
          <cell r="D29">
            <v>13.075050828971504</v>
          </cell>
        </row>
        <row r="31">
          <cell r="D31">
            <v>1604630.3519370605</v>
          </cell>
        </row>
        <row r="32">
          <cell r="D32">
            <v>2.46</v>
          </cell>
        </row>
        <row r="34">
          <cell r="D34">
            <v>92755.863327383282</v>
          </cell>
        </row>
        <row r="35">
          <cell r="D35">
            <v>133.43481401598692</v>
          </cell>
          <cell r="E35">
            <v>19</v>
          </cell>
        </row>
        <row r="38">
          <cell r="D38">
            <v>110913.07890822543</v>
          </cell>
          <cell r="E38">
            <v>27.253959999999996</v>
          </cell>
        </row>
        <row r="39">
          <cell r="D39">
            <v>340882.79557860777</v>
          </cell>
          <cell r="E39">
            <v>27425.896979999998</v>
          </cell>
        </row>
        <row r="40">
          <cell r="D40">
            <v>202876.52587262398</v>
          </cell>
          <cell r="E40">
            <v>3064.2739435360945</v>
          </cell>
        </row>
        <row r="45">
          <cell r="D45">
            <v>1820.4599200000011</v>
          </cell>
          <cell r="E45">
            <v>30413.83481</v>
          </cell>
        </row>
        <row r="46">
          <cell r="D46">
            <v>1469.8040600000022</v>
          </cell>
          <cell r="E46">
            <v>41746.737209999999</v>
          </cell>
        </row>
        <row r="47">
          <cell r="D47">
            <v>710.55293773610049</v>
          </cell>
        </row>
        <row r="48">
          <cell r="D48">
            <v>1567.2284340894792</v>
          </cell>
          <cell r="E48">
            <v>0</v>
          </cell>
        </row>
        <row r="49">
          <cell r="D49">
            <v>53451.40505151228</v>
          </cell>
          <cell r="E49">
            <v>13.116153613200353</v>
          </cell>
        </row>
        <row r="50">
          <cell r="E50">
            <v>76854.412319999989</v>
          </cell>
        </row>
        <row r="57">
          <cell r="D57">
            <v>7383.5469600000015</v>
          </cell>
          <cell r="E57">
            <v>180999.28474539</v>
          </cell>
        </row>
        <row r="70">
          <cell r="D70">
            <v>4748.0308830000004</v>
          </cell>
        </row>
        <row r="72">
          <cell r="D72">
            <v>4064.2086730000005</v>
          </cell>
        </row>
        <row r="73">
          <cell r="D73">
            <v>37.392000000000003</v>
          </cell>
        </row>
        <row r="75">
          <cell r="E75">
            <v>643.44120999999996</v>
          </cell>
        </row>
        <row r="76">
          <cell r="D76">
            <v>646.43020999999999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8"/>
  <sheetViews>
    <sheetView tabSelected="1" zoomScaleNormal="100" workbookViewId="0">
      <selection activeCell="H45" sqref="H45"/>
    </sheetView>
  </sheetViews>
  <sheetFormatPr defaultRowHeight="11.25" outlineLevelCol="1" x14ac:dyDescent="0.2"/>
  <cols>
    <col min="1" max="1" width="7.85546875" style="5" customWidth="1"/>
    <col min="2" max="2" width="55" style="5" customWidth="1"/>
    <col min="3" max="3" width="13.42578125" style="36" customWidth="1"/>
    <col min="4" max="5" width="15.28515625" style="36" hidden="1" customWidth="1" outlineLevel="1"/>
    <col min="6" max="6" width="15.28515625" style="36" customWidth="1" collapsed="1"/>
    <col min="7" max="246" width="9.140625" style="5"/>
    <col min="247" max="247" width="9.85546875" style="5" customWidth="1"/>
    <col min="248" max="248" width="55" style="5" customWidth="1"/>
    <col min="249" max="249" width="13.42578125" style="5" customWidth="1"/>
    <col min="250" max="258" width="15.28515625" style="5" customWidth="1"/>
    <col min="259" max="259" width="12.85546875" style="5" customWidth="1"/>
    <col min="260" max="260" width="12.5703125" style="5" customWidth="1"/>
    <col min="261" max="261" width="12.42578125" style="5" bestFit="1" customWidth="1"/>
    <col min="262" max="262" width="11.85546875" style="5" customWidth="1"/>
    <col min="263" max="502" width="9.140625" style="5"/>
    <col min="503" max="503" width="9.85546875" style="5" customWidth="1"/>
    <col min="504" max="504" width="55" style="5" customWidth="1"/>
    <col min="505" max="505" width="13.42578125" style="5" customWidth="1"/>
    <col min="506" max="514" width="15.28515625" style="5" customWidth="1"/>
    <col min="515" max="515" width="12.85546875" style="5" customWidth="1"/>
    <col min="516" max="516" width="12.5703125" style="5" customWidth="1"/>
    <col min="517" max="517" width="12.42578125" style="5" bestFit="1" customWidth="1"/>
    <col min="518" max="518" width="11.85546875" style="5" customWidth="1"/>
    <col min="519" max="758" width="9.140625" style="5"/>
    <col min="759" max="759" width="9.85546875" style="5" customWidth="1"/>
    <col min="760" max="760" width="55" style="5" customWidth="1"/>
    <col min="761" max="761" width="13.42578125" style="5" customWidth="1"/>
    <col min="762" max="770" width="15.28515625" style="5" customWidth="1"/>
    <col min="771" max="771" width="12.85546875" style="5" customWidth="1"/>
    <col min="772" max="772" width="12.5703125" style="5" customWidth="1"/>
    <col min="773" max="773" width="12.42578125" style="5" bestFit="1" customWidth="1"/>
    <col min="774" max="774" width="11.85546875" style="5" customWidth="1"/>
    <col min="775" max="1014" width="9.140625" style="5"/>
    <col min="1015" max="1015" width="9.85546875" style="5" customWidth="1"/>
    <col min="1016" max="1016" width="55" style="5" customWidth="1"/>
    <col min="1017" max="1017" width="13.42578125" style="5" customWidth="1"/>
    <col min="1018" max="1026" width="15.28515625" style="5" customWidth="1"/>
    <col min="1027" max="1027" width="12.85546875" style="5" customWidth="1"/>
    <col min="1028" max="1028" width="12.5703125" style="5" customWidth="1"/>
    <col min="1029" max="1029" width="12.42578125" style="5" bestFit="1" customWidth="1"/>
    <col min="1030" max="1030" width="11.85546875" style="5" customWidth="1"/>
    <col min="1031" max="1270" width="9.140625" style="5"/>
    <col min="1271" max="1271" width="9.85546875" style="5" customWidth="1"/>
    <col min="1272" max="1272" width="55" style="5" customWidth="1"/>
    <col min="1273" max="1273" width="13.42578125" style="5" customWidth="1"/>
    <col min="1274" max="1282" width="15.28515625" style="5" customWidth="1"/>
    <col min="1283" max="1283" width="12.85546875" style="5" customWidth="1"/>
    <col min="1284" max="1284" width="12.5703125" style="5" customWidth="1"/>
    <col min="1285" max="1285" width="12.42578125" style="5" bestFit="1" customWidth="1"/>
    <col min="1286" max="1286" width="11.85546875" style="5" customWidth="1"/>
    <col min="1287" max="1526" width="9.140625" style="5"/>
    <col min="1527" max="1527" width="9.85546875" style="5" customWidth="1"/>
    <col min="1528" max="1528" width="55" style="5" customWidth="1"/>
    <col min="1529" max="1529" width="13.42578125" style="5" customWidth="1"/>
    <col min="1530" max="1538" width="15.28515625" style="5" customWidth="1"/>
    <col min="1539" max="1539" width="12.85546875" style="5" customWidth="1"/>
    <col min="1540" max="1540" width="12.5703125" style="5" customWidth="1"/>
    <col min="1541" max="1541" width="12.42578125" style="5" bestFit="1" customWidth="1"/>
    <col min="1542" max="1542" width="11.85546875" style="5" customWidth="1"/>
    <col min="1543" max="1782" width="9.140625" style="5"/>
    <col min="1783" max="1783" width="9.85546875" style="5" customWidth="1"/>
    <col min="1784" max="1784" width="55" style="5" customWidth="1"/>
    <col min="1785" max="1785" width="13.42578125" style="5" customWidth="1"/>
    <col min="1786" max="1794" width="15.28515625" style="5" customWidth="1"/>
    <col min="1795" max="1795" width="12.85546875" style="5" customWidth="1"/>
    <col min="1796" max="1796" width="12.5703125" style="5" customWidth="1"/>
    <col min="1797" max="1797" width="12.42578125" style="5" bestFit="1" customWidth="1"/>
    <col min="1798" max="1798" width="11.85546875" style="5" customWidth="1"/>
    <col min="1799" max="2038" width="9.140625" style="5"/>
    <col min="2039" max="2039" width="9.85546875" style="5" customWidth="1"/>
    <col min="2040" max="2040" width="55" style="5" customWidth="1"/>
    <col min="2041" max="2041" width="13.42578125" style="5" customWidth="1"/>
    <col min="2042" max="2050" width="15.28515625" style="5" customWidth="1"/>
    <col min="2051" max="2051" width="12.85546875" style="5" customWidth="1"/>
    <col min="2052" max="2052" width="12.5703125" style="5" customWidth="1"/>
    <col min="2053" max="2053" width="12.42578125" style="5" bestFit="1" customWidth="1"/>
    <col min="2054" max="2054" width="11.85546875" style="5" customWidth="1"/>
    <col min="2055" max="2294" width="9.140625" style="5"/>
    <col min="2295" max="2295" width="9.85546875" style="5" customWidth="1"/>
    <col min="2296" max="2296" width="55" style="5" customWidth="1"/>
    <col min="2297" max="2297" width="13.42578125" style="5" customWidth="1"/>
    <col min="2298" max="2306" width="15.28515625" style="5" customWidth="1"/>
    <col min="2307" max="2307" width="12.85546875" style="5" customWidth="1"/>
    <col min="2308" max="2308" width="12.5703125" style="5" customWidth="1"/>
    <col min="2309" max="2309" width="12.42578125" style="5" bestFit="1" customWidth="1"/>
    <col min="2310" max="2310" width="11.85546875" style="5" customWidth="1"/>
    <col min="2311" max="2550" width="9.140625" style="5"/>
    <col min="2551" max="2551" width="9.85546875" style="5" customWidth="1"/>
    <col min="2552" max="2552" width="55" style="5" customWidth="1"/>
    <col min="2553" max="2553" width="13.42578125" style="5" customWidth="1"/>
    <col min="2554" max="2562" width="15.28515625" style="5" customWidth="1"/>
    <col min="2563" max="2563" width="12.85546875" style="5" customWidth="1"/>
    <col min="2564" max="2564" width="12.5703125" style="5" customWidth="1"/>
    <col min="2565" max="2565" width="12.42578125" style="5" bestFit="1" customWidth="1"/>
    <col min="2566" max="2566" width="11.85546875" style="5" customWidth="1"/>
    <col min="2567" max="2806" width="9.140625" style="5"/>
    <col min="2807" max="2807" width="9.85546875" style="5" customWidth="1"/>
    <col min="2808" max="2808" width="55" style="5" customWidth="1"/>
    <col min="2809" max="2809" width="13.42578125" style="5" customWidth="1"/>
    <col min="2810" max="2818" width="15.28515625" style="5" customWidth="1"/>
    <col min="2819" max="2819" width="12.85546875" style="5" customWidth="1"/>
    <col min="2820" max="2820" width="12.5703125" style="5" customWidth="1"/>
    <col min="2821" max="2821" width="12.42578125" style="5" bestFit="1" customWidth="1"/>
    <col min="2822" max="2822" width="11.85546875" style="5" customWidth="1"/>
    <col min="2823" max="3062" width="9.140625" style="5"/>
    <col min="3063" max="3063" width="9.85546875" style="5" customWidth="1"/>
    <col min="3064" max="3064" width="55" style="5" customWidth="1"/>
    <col min="3065" max="3065" width="13.42578125" style="5" customWidth="1"/>
    <col min="3066" max="3074" width="15.28515625" style="5" customWidth="1"/>
    <col min="3075" max="3075" width="12.85546875" style="5" customWidth="1"/>
    <col min="3076" max="3076" width="12.5703125" style="5" customWidth="1"/>
    <col min="3077" max="3077" width="12.42578125" style="5" bestFit="1" customWidth="1"/>
    <col min="3078" max="3078" width="11.85546875" style="5" customWidth="1"/>
    <col min="3079" max="3318" width="9.140625" style="5"/>
    <col min="3319" max="3319" width="9.85546875" style="5" customWidth="1"/>
    <col min="3320" max="3320" width="55" style="5" customWidth="1"/>
    <col min="3321" max="3321" width="13.42578125" style="5" customWidth="1"/>
    <col min="3322" max="3330" width="15.28515625" style="5" customWidth="1"/>
    <col min="3331" max="3331" width="12.85546875" style="5" customWidth="1"/>
    <col min="3332" max="3332" width="12.5703125" style="5" customWidth="1"/>
    <col min="3333" max="3333" width="12.42578125" style="5" bestFit="1" customWidth="1"/>
    <col min="3334" max="3334" width="11.85546875" style="5" customWidth="1"/>
    <col min="3335" max="3574" width="9.140625" style="5"/>
    <col min="3575" max="3575" width="9.85546875" style="5" customWidth="1"/>
    <col min="3576" max="3576" width="55" style="5" customWidth="1"/>
    <col min="3577" max="3577" width="13.42578125" style="5" customWidth="1"/>
    <col min="3578" max="3586" width="15.28515625" style="5" customWidth="1"/>
    <col min="3587" max="3587" width="12.85546875" style="5" customWidth="1"/>
    <col min="3588" max="3588" width="12.5703125" style="5" customWidth="1"/>
    <col min="3589" max="3589" width="12.42578125" style="5" bestFit="1" customWidth="1"/>
    <col min="3590" max="3590" width="11.85546875" style="5" customWidth="1"/>
    <col min="3591" max="3830" width="9.140625" style="5"/>
    <col min="3831" max="3831" width="9.85546875" style="5" customWidth="1"/>
    <col min="3832" max="3832" width="55" style="5" customWidth="1"/>
    <col min="3833" max="3833" width="13.42578125" style="5" customWidth="1"/>
    <col min="3834" max="3842" width="15.28515625" style="5" customWidth="1"/>
    <col min="3843" max="3843" width="12.85546875" style="5" customWidth="1"/>
    <col min="3844" max="3844" width="12.5703125" style="5" customWidth="1"/>
    <col min="3845" max="3845" width="12.42578125" style="5" bestFit="1" customWidth="1"/>
    <col min="3846" max="3846" width="11.85546875" style="5" customWidth="1"/>
    <col min="3847" max="4086" width="9.140625" style="5"/>
    <col min="4087" max="4087" width="9.85546875" style="5" customWidth="1"/>
    <col min="4088" max="4088" width="55" style="5" customWidth="1"/>
    <col min="4089" max="4089" width="13.42578125" style="5" customWidth="1"/>
    <col min="4090" max="4098" width="15.28515625" style="5" customWidth="1"/>
    <col min="4099" max="4099" width="12.85546875" style="5" customWidth="1"/>
    <col min="4100" max="4100" width="12.5703125" style="5" customWidth="1"/>
    <col min="4101" max="4101" width="12.42578125" style="5" bestFit="1" customWidth="1"/>
    <col min="4102" max="4102" width="11.85546875" style="5" customWidth="1"/>
    <col min="4103" max="4342" width="9.140625" style="5"/>
    <col min="4343" max="4343" width="9.85546875" style="5" customWidth="1"/>
    <col min="4344" max="4344" width="55" style="5" customWidth="1"/>
    <col min="4345" max="4345" width="13.42578125" style="5" customWidth="1"/>
    <col min="4346" max="4354" width="15.28515625" style="5" customWidth="1"/>
    <col min="4355" max="4355" width="12.85546875" style="5" customWidth="1"/>
    <col min="4356" max="4356" width="12.5703125" style="5" customWidth="1"/>
    <col min="4357" max="4357" width="12.42578125" style="5" bestFit="1" customWidth="1"/>
    <col min="4358" max="4358" width="11.85546875" style="5" customWidth="1"/>
    <col min="4359" max="4598" width="9.140625" style="5"/>
    <col min="4599" max="4599" width="9.85546875" style="5" customWidth="1"/>
    <col min="4600" max="4600" width="55" style="5" customWidth="1"/>
    <col min="4601" max="4601" width="13.42578125" style="5" customWidth="1"/>
    <col min="4602" max="4610" width="15.28515625" style="5" customWidth="1"/>
    <col min="4611" max="4611" width="12.85546875" style="5" customWidth="1"/>
    <col min="4612" max="4612" width="12.5703125" style="5" customWidth="1"/>
    <col min="4613" max="4613" width="12.42578125" style="5" bestFit="1" customWidth="1"/>
    <col min="4614" max="4614" width="11.85546875" style="5" customWidth="1"/>
    <col min="4615" max="4854" width="9.140625" style="5"/>
    <col min="4855" max="4855" width="9.85546875" style="5" customWidth="1"/>
    <col min="4856" max="4856" width="55" style="5" customWidth="1"/>
    <col min="4857" max="4857" width="13.42578125" style="5" customWidth="1"/>
    <col min="4858" max="4866" width="15.28515625" style="5" customWidth="1"/>
    <col min="4867" max="4867" width="12.85546875" style="5" customWidth="1"/>
    <col min="4868" max="4868" width="12.5703125" style="5" customWidth="1"/>
    <col min="4869" max="4869" width="12.42578125" style="5" bestFit="1" customWidth="1"/>
    <col min="4870" max="4870" width="11.85546875" style="5" customWidth="1"/>
    <col min="4871" max="5110" width="9.140625" style="5"/>
    <col min="5111" max="5111" width="9.85546875" style="5" customWidth="1"/>
    <col min="5112" max="5112" width="55" style="5" customWidth="1"/>
    <col min="5113" max="5113" width="13.42578125" style="5" customWidth="1"/>
    <col min="5114" max="5122" width="15.28515625" style="5" customWidth="1"/>
    <col min="5123" max="5123" width="12.85546875" style="5" customWidth="1"/>
    <col min="5124" max="5124" width="12.5703125" style="5" customWidth="1"/>
    <col min="5125" max="5125" width="12.42578125" style="5" bestFit="1" customWidth="1"/>
    <col min="5126" max="5126" width="11.85546875" style="5" customWidth="1"/>
    <col min="5127" max="5366" width="9.140625" style="5"/>
    <col min="5367" max="5367" width="9.85546875" style="5" customWidth="1"/>
    <col min="5368" max="5368" width="55" style="5" customWidth="1"/>
    <col min="5369" max="5369" width="13.42578125" style="5" customWidth="1"/>
    <col min="5370" max="5378" width="15.28515625" style="5" customWidth="1"/>
    <col min="5379" max="5379" width="12.85546875" style="5" customWidth="1"/>
    <col min="5380" max="5380" width="12.5703125" style="5" customWidth="1"/>
    <col min="5381" max="5381" width="12.42578125" style="5" bestFit="1" customWidth="1"/>
    <col min="5382" max="5382" width="11.85546875" style="5" customWidth="1"/>
    <col min="5383" max="5622" width="9.140625" style="5"/>
    <col min="5623" max="5623" width="9.85546875" style="5" customWidth="1"/>
    <col min="5624" max="5624" width="55" style="5" customWidth="1"/>
    <col min="5625" max="5625" width="13.42578125" style="5" customWidth="1"/>
    <col min="5626" max="5634" width="15.28515625" style="5" customWidth="1"/>
    <col min="5635" max="5635" width="12.85546875" style="5" customWidth="1"/>
    <col min="5636" max="5636" width="12.5703125" style="5" customWidth="1"/>
    <col min="5637" max="5637" width="12.42578125" style="5" bestFit="1" customWidth="1"/>
    <col min="5638" max="5638" width="11.85546875" style="5" customWidth="1"/>
    <col min="5639" max="5878" width="9.140625" style="5"/>
    <col min="5879" max="5879" width="9.85546875" style="5" customWidth="1"/>
    <col min="5880" max="5880" width="55" style="5" customWidth="1"/>
    <col min="5881" max="5881" width="13.42578125" style="5" customWidth="1"/>
    <col min="5882" max="5890" width="15.28515625" style="5" customWidth="1"/>
    <col min="5891" max="5891" width="12.85546875" style="5" customWidth="1"/>
    <col min="5892" max="5892" width="12.5703125" style="5" customWidth="1"/>
    <col min="5893" max="5893" width="12.42578125" style="5" bestFit="1" customWidth="1"/>
    <col min="5894" max="5894" width="11.85546875" style="5" customWidth="1"/>
    <col min="5895" max="6134" width="9.140625" style="5"/>
    <col min="6135" max="6135" width="9.85546875" style="5" customWidth="1"/>
    <col min="6136" max="6136" width="55" style="5" customWidth="1"/>
    <col min="6137" max="6137" width="13.42578125" style="5" customWidth="1"/>
    <col min="6138" max="6146" width="15.28515625" style="5" customWidth="1"/>
    <col min="6147" max="6147" width="12.85546875" style="5" customWidth="1"/>
    <col min="6148" max="6148" width="12.5703125" style="5" customWidth="1"/>
    <col min="6149" max="6149" width="12.42578125" style="5" bestFit="1" customWidth="1"/>
    <col min="6150" max="6150" width="11.85546875" style="5" customWidth="1"/>
    <col min="6151" max="6390" width="9.140625" style="5"/>
    <col min="6391" max="6391" width="9.85546875" style="5" customWidth="1"/>
    <col min="6392" max="6392" width="55" style="5" customWidth="1"/>
    <col min="6393" max="6393" width="13.42578125" style="5" customWidth="1"/>
    <col min="6394" max="6402" width="15.28515625" style="5" customWidth="1"/>
    <col min="6403" max="6403" width="12.85546875" style="5" customWidth="1"/>
    <col min="6404" max="6404" width="12.5703125" style="5" customWidth="1"/>
    <col min="6405" max="6405" width="12.42578125" style="5" bestFit="1" customWidth="1"/>
    <col min="6406" max="6406" width="11.85546875" style="5" customWidth="1"/>
    <col min="6407" max="6646" width="9.140625" style="5"/>
    <col min="6647" max="6647" width="9.85546875" style="5" customWidth="1"/>
    <col min="6648" max="6648" width="55" style="5" customWidth="1"/>
    <col min="6649" max="6649" width="13.42578125" style="5" customWidth="1"/>
    <col min="6650" max="6658" width="15.28515625" style="5" customWidth="1"/>
    <col min="6659" max="6659" width="12.85546875" style="5" customWidth="1"/>
    <col min="6660" max="6660" width="12.5703125" style="5" customWidth="1"/>
    <col min="6661" max="6661" width="12.42578125" style="5" bestFit="1" customWidth="1"/>
    <col min="6662" max="6662" width="11.85546875" style="5" customWidth="1"/>
    <col min="6663" max="6902" width="9.140625" style="5"/>
    <col min="6903" max="6903" width="9.85546875" style="5" customWidth="1"/>
    <col min="6904" max="6904" width="55" style="5" customWidth="1"/>
    <col min="6905" max="6905" width="13.42578125" style="5" customWidth="1"/>
    <col min="6906" max="6914" width="15.28515625" style="5" customWidth="1"/>
    <col min="6915" max="6915" width="12.85546875" style="5" customWidth="1"/>
    <col min="6916" max="6916" width="12.5703125" style="5" customWidth="1"/>
    <col min="6917" max="6917" width="12.42578125" style="5" bestFit="1" customWidth="1"/>
    <col min="6918" max="6918" width="11.85546875" style="5" customWidth="1"/>
    <col min="6919" max="7158" width="9.140625" style="5"/>
    <col min="7159" max="7159" width="9.85546875" style="5" customWidth="1"/>
    <col min="7160" max="7160" width="55" style="5" customWidth="1"/>
    <col min="7161" max="7161" width="13.42578125" style="5" customWidth="1"/>
    <col min="7162" max="7170" width="15.28515625" style="5" customWidth="1"/>
    <col min="7171" max="7171" width="12.85546875" style="5" customWidth="1"/>
    <col min="7172" max="7172" width="12.5703125" style="5" customWidth="1"/>
    <col min="7173" max="7173" width="12.42578125" style="5" bestFit="1" customWidth="1"/>
    <col min="7174" max="7174" width="11.85546875" style="5" customWidth="1"/>
    <col min="7175" max="7414" width="9.140625" style="5"/>
    <col min="7415" max="7415" width="9.85546875" style="5" customWidth="1"/>
    <col min="7416" max="7416" width="55" style="5" customWidth="1"/>
    <col min="7417" max="7417" width="13.42578125" style="5" customWidth="1"/>
    <col min="7418" max="7426" width="15.28515625" style="5" customWidth="1"/>
    <col min="7427" max="7427" width="12.85546875" style="5" customWidth="1"/>
    <col min="7428" max="7428" width="12.5703125" style="5" customWidth="1"/>
    <col min="7429" max="7429" width="12.42578125" style="5" bestFit="1" customWidth="1"/>
    <col min="7430" max="7430" width="11.85546875" style="5" customWidth="1"/>
    <col min="7431" max="7670" width="9.140625" style="5"/>
    <col min="7671" max="7671" width="9.85546875" style="5" customWidth="1"/>
    <col min="7672" max="7672" width="55" style="5" customWidth="1"/>
    <col min="7673" max="7673" width="13.42578125" style="5" customWidth="1"/>
    <col min="7674" max="7682" width="15.28515625" style="5" customWidth="1"/>
    <col min="7683" max="7683" width="12.85546875" style="5" customWidth="1"/>
    <col min="7684" max="7684" width="12.5703125" style="5" customWidth="1"/>
    <col min="7685" max="7685" width="12.42578125" style="5" bestFit="1" customWidth="1"/>
    <col min="7686" max="7686" width="11.85546875" style="5" customWidth="1"/>
    <col min="7687" max="7926" width="9.140625" style="5"/>
    <col min="7927" max="7927" width="9.85546875" style="5" customWidth="1"/>
    <col min="7928" max="7928" width="55" style="5" customWidth="1"/>
    <col min="7929" max="7929" width="13.42578125" style="5" customWidth="1"/>
    <col min="7930" max="7938" width="15.28515625" style="5" customWidth="1"/>
    <col min="7939" max="7939" width="12.85546875" style="5" customWidth="1"/>
    <col min="7940" max="7940" width="12.5703125" style="5" customWidth="1"/>
    <col min="7941" max="7941" width="12.42578125" style="5" bestFit="1" customWidth="1"/>
    <col min="7942" max="7942" width="11.85546875" style="5" customWidth="1"/>
    <col min="7943" max="8182" width="9.140625" style="5"/>
    <col min="8183" max="8183" width="9.85546875" style="5" customWidth="1"/>
    <col min="8184" max="8184" width="55" style="5" customWidth="1"/>
    <col min="8185" max="8185" width="13.42578125" style="5" customWidth="1"/>
    <col min="8186" max="8194" width="15.28515625" style="5" customWidth="1"/>
    <col min="8195" max="8195" width="12.85546875" style="5" customWidth="1"/>
    <col min="8196" max="8196" width="12.5703125" style="5" customWidth="1"/>
    <col min="8197" max="8197" width="12.42578125" style="5" bestFit="1" customWidth="1"/>
    <col min="8198" max="8198" width="11.85546875" style="5" customWidth="1"/>
    <col min="8199" max="8438" width="9.140625" style="5"/>
    <col min="8439" max="8439" width="9.85546875" style="5" customWidth="1"/>
    <col min="8440" max="8440" width="55" style="5" customWidth="1"/>
    <col min="8441" max="8441" width="13.42578125" style="5" customWidth="1"/>
    <col min="8442" max="8450" width="15.28515625" style="5" customWidth="1"/>
    <col min="8451" max="8451" width="12.85546875" style="5" customWidth="1"/>
    <col min="8452" max="8452" width="12.5703125" style="5" customWidth="1"/>
    <col min="8453" max="8453" width="12.42578125" style="5" bestFit="1" customWidth="1"/>
    <col min="8454" max="8454" width="11.85546875" style="5" customWidth="1"/>
    <col min="8455" max="8694" width="9.140625" style="5"/>
    <col min="8695" max="8695" width="9.85546875" style="5" customWidth="1"/>
    <col min="8696" max="8696" width="55" style="5" customWidth="1"/>
    <col min="8697" max="8697" width="13.42578125" style="5" customWidth="1"/>
    <col min="8698" max="8706" width="15.28515625" style="5" customWidth="1"/>
    <col min="8707" max="8707" width="12.85546875" style="5" customWidth="1"/>
    <col min="8708" max="8708" width="12.5703125" style="5" customWidth="1"/>
    <col min="8709" max="8709" width="12.42578125" style="5" bestFit="1" customWidth="1"/>
    <col min="8710" max="8710" width="11.85546875" style="5" customWidth="1"/>
    <col min="8711" max="8950" width="9.140625" style="5"/>
    <col min="8951" max="8951" width="9.85546875" style="5" customWidth="1"/>
    <col min="8952" max="8952" width="55" style="5" customWidth="1"/>
    <col min="8953" max="8953" width="13.42578125" style="5" customWidth="1"/>
    <col min="8954" max="8962" width="15.28515625" style="5" customWidth="1"/>
    <col min="8963" max="8963" width="12.85546875" style="5" customWidth="1"/>
    <col min="8964" max="8964" width="12.5703125" style="5" customWidth="1"/>
    <col min="8965" max="8965" width="12.42578125" style="5" bestFit="1" customWidth="1"/>
    <col min="8966" max="8966" width="11.85546875" style="5" customWidth="1"/>
    <col min="8967" max="9206" width="9.140625" style="5"/>
    <col min="9207" max="9207" width="9.85546875" style="5" customWidth="1"/>
    <col min="9208" max="9208" width="55" style="5" customWidth="1"/>
    <col min="9209" max="9209" width="13.42578125" style="5" customWidth="1"/>
    <col min="9210" max="9218" width="15.28515625" style="5" customWidth="1"/>
    <col min="9219" max="9219" width="12.85546875" style="5" customWidth="1"/>
    <col min="9220" max="9220" width="12.5703125" style="5" customWidth="1"/>
    <col min="9221" max="9221" width="12.42578125" style="5" bestFit="1" customWidth="1"/>
    <col min="9222" max="9222" width="11.85546875" style="5" customWidth="1"/>
    <col min="9223" max="9462" width="9.140625" style="5"/>
    <col min="9463" max="9463" width="9.85546875" style="5" customWidth="1"/>
    <col min="9464" max="9464" width="55" style="5" customWidth="1"/>
    <col min="9465" max="9465" width="13.42578125" style="5" customWidth="1"/>
    <col min="9466" max="9474" width="15.28515625" style="5" customWidth="1"/>
    <col min="9475" max="9475" width="12.85546875" style="5" customWidth="1"/>
    <col min="9476" max="9476" width="12.5703125" style="5" customWidth="1"/>
    <col min="9477" max="9477" width="12.42578125" style="5" bestFit="1" customWidth="1"/>
    <col min="9478" max="9478" width="11.85546875" style="5" customWidth="1"/>
    <col min="9479" max="9718" width="9.140625" style="5"/>
    <col min="9719" max="9719" width="9.85546875" style="5" customWidth="1"/>
    <col min="9720" max="9720" width="55" style="5" customWidth="1"/>
    <col min="9721" max="9721" width="13.42578125" style="5" customWidth="1"/>
    <col min="9722" max="9730" width="15.28515625" style="5" customWidth="1"/>
    <col min="9731" max="9731" width="12.85546875" style="5" customWidth="1"/>
    <col min="9732" max="9732" width="12.5703125" style="5" customWidth="1"/>
    <col min="9733" max="9733" width="12.42578125" style="5" bestFit="1" customWidth="1"/>
    <col min="9734" max="9734" width="11.85546875" style="5" customWidth="1"/>
    <col min="9735" max="9974" width="9.140625" style="5"/>
    <col min="9975" max="9975" width="9.85546875" style="5" customWidth="1"/>
    <col min="9976" max="9976" width="55" style="5" customWidth="1"/>
    <col min="9977" max="9977" width="13.42578125" style="5" customWidth="1"/>
    <col min="9978" max="9986" width="15.28515625" style="5" customWidth="1"/>
    <col min="9987" max="9987" width="12.85546875" style="5" customWidth="1"/>
    <col min="9988" max="9988" width="12.5703125" style="5" customWidth="1"/>
    <col min="9989" max="9989" width="12.42578125" style="5" bestFit="1" customWidth="1"/>
    <col min="9990" max="9990" width="11.85546875" style="5" customWidth="1"/>
    <col min="9991" max="10230" width="9.140625" style="5"/>
    <col min="10231" max="10231" width="9.85546875" style="5" customWidth="1"/>
    <col min="10232" max="10232" width="55" style="5" customWidth="1"/>
    <col min="10233" max="10233" width="13.42578125" style="5" customWidth="1"/>
    <col min="10234" max="10242" width="15.28515625" style="5" customWidth="1"/>
    <col min="10243" max="10243" width="12.85546875" style="5" customWidth="1"/>
    <col min="10244" max="10244" width="12.5703125" style="5" customWidth="1"/>
    <col min="10245" max="10245" width="12.42578125" style="5" bestFit="1" customWidth="1"/>
    <col min="10246" max="10246" width="11.85546875" style="5" customWidth="1"/>
    <col min="10247" max="10486" width="9.140625" style="5"/>
    <col min="10487" max="10487" width="9.85546875" style="5" customWidth="1"/>
    <col min="10488" max="10488" width="55" style="5" customWidth="1"/>
    <col min="10489" max="10489" width="13.42578125" style="5" customWidth="1"/>
    <col min="10490" max="10498" width="15.28515625" style="5" customWidth="1"/>
    <col min="10499" max="10499" width="12.85546875" style="5" customWidth="1"/>
    <col min="10500" max="10500" width="12.5703125" style="5" customWidth="1"/>
    <col min="10501" max="10501" width="12.42578125" style="5" bestFit="1" customWidth="1"/>
    <col min="10502" max="10502" width="11.85546875" style="5" customWidth="1"/>
    <col min="10503" max="10742" width="9.140625" style="5"/>
    <col min="10743" max="10743" width="9.85546875" style="5" customWidth="1"/>
    <col min="10744" max="10744" width="55" style="5" customWidth="1"/>
    <col min="10745" max="10745" width="13.42578125" style="5" customWidth="1"/>
    <col min="10746" max="10754" width="15.28515625" style="5" customWidth="1"/>
    <col min="10755" max="10755" width="12.85546875" style="5" customWidth="1"/>
    <col min="10756" max="10756" width="12.5703125" style="5" customWidth="1"/>
    <col min="10757" max="10757" width="12.42578125" style="5" bestFit="1" customWidth="1"/>
    <col min="10758" max="10758" width="11.85546875" style="5" customWidth="1"/>
    <col min="10759" max="10998" width="9.140625" style="5"/>
    <col min="10999" max="10999" width="9.85546875" style="5" customWidth="1"/>
    <col min="11000" max="11000" width="55" style="5" customWidth="1"/>
    <col min="11001" max="11001" width="13.42578125" style="5" customWidth="1"/>
    <col min="11002" max="11010" width="15.28515625" style="5" customWidth="1"/>
    <col min="11011" max="11011" width="12.85546875" style="5" customWidth="1"/>
    <col min="11012" max="11012" width="12.5703125" style="5" customWidth="1"/>
    <col min="11013" max="11013" width="12.42578125" style="5" bestFit="1" customWidth="1"/>
    <col min="11014" max="11014" width="11.85546875" style="5" customWidth="1"/>
    <col min="11015" max="11254" width="9.140625" style="5"/>
    <col min="11255" max="11255" width="9.85546875" style="5" customWidth="1"/>
    <col min="11256" max="11256" width="55" style="5" customWidth="1"/>
    <col min="11257" max="11257" width="13.42578125" style="5" customWidth="1"/>
    <col min="11258" max="11266" width="15.28515625" style="5" customWidth="1"/>
    <col min="11267" max="11267" width="12.85546875" style="5" customWidth="1"/>
    <col min="11268" max="11268" width="12.5703125" style="5" customWidth="1"/>
    <col min="11269" max="11269" width="12.42578125" style="5" bestFit="1" customWidth="1"/>
    <col min="11270" max="11270" width="11.85546875" style="5" customWidth="1"/>
    <col min="11271" max="11510" width="9.140625" style="5"/>
    <col min="11511" max="11511" width="9.85546875" style="5" customWidth="1"/>
    <col min="11512" max="11512" width="55" style="5" customWidth="1"/>
    <col min="11513" max="11513" width="13.42578125" style="5" customWidth="1"/>
    <col min="11514" max="11522" width="15.28515625" style="5" customWidth="1"/>
    <col min="11523" max="11523" width="12.85546875" style="5" customWidth="1"/>
    <col min="11524" max="11524" width="12.5703125" style="5" customWidth="1"/>
    <col min="11525" max="11525" width="12.42578125" style="5" bestFit="1" customWidth="1"/>
    <col min="11526" max="11526" width="11.85546875" style="5" customWidth="1"/>
    <col min="11527" max="11766" width="9.140625" style="5"/>
    <col min="11767" max="11767" width="9.85546875" style="5" customWidth="1"/>
    <col min="11768" max="11768" width="55" style="5" customWidth="1"/>
    <col min="11769" max="11769" width="13.42578125" style="5" customWidth="1"/>
    <col min="11770" max="11778" width="15.28515625" style="5" customWidth="1"/>
    <col min="11779" max="11779" width="12.85546875" style="5" customWidth="1"/>
    <col min="11780" max="11780" width="12.5703125" style="5" customWidth="1"/>
    <col min="11781" max="11781" width="12.42578125" style="5" bestFit="1" customWidth="1"/>
    <col min="11782" max="11782" width="11.85546875" style="5" customWidth="1"/>
    <col min="11783" max="12022" width="9.140625" style="5"/>
    <col min="12023" max="12023" width="9.85546875" style="5" customWidth="1"/>
    <col min="12024" max="12024" width="55" style="5" customWidth="1"/>
    <col min="12025" max="12025" width="13.42578125" style="5" customWidth="1"/>
    <col min="12026" max="12034" width="15.28515625" style="5" customWidth="1"/>
    <col min="12035" max="12035" width="12.85546875" style="5" customWidth="1"/>
    <col min="12036" max="12036" width="12.5703125" style="5" customWidth="1"/>
    <col min="12037" max="12037" width="12.42578125" style="5" bestFit="1" customWidth="1"/>
    <col min="12038" max="12038" width="11.85546875" style="5" customWidth="1"/>
    <col min="12039" max="12278" width="9.140625" style="5"/>
    <col min="12279" max="12279" width="9.85546875" style="5" customWidth="1"/>
    <col min="12280" max="12280" width="55" style="5" customWidth="1"/>
    <col min="12281" max="12281" width="13.42578125" style="5" customWidth="1"/>
    <col min="12282" max="12290" width="15.28515625" style="5" customWidth="1"/>
    <col min="12291" max="12291" width="12.85546875" style="5" customWidth="1"/>
    <col min="12292" max="12292" width="12.5703125" style="5" customWidth="1"/>
    <col min="12293" max="12293" width="12.42578125" style="5" bestFit="1" customWidth="1"/>
    <col min="12294" max="12294" width="11.85546875" style="5" customWidth="1"/>
    <col min="12295" max="12534" width="9.140625" style="5"/>
    <col min="12535" max="12535" width="9.85546875" style="5" customWidth="1"/>
    <col min="12536" max="12536" width="55" style="5" customWidth="1"/>
    <col min="12537" max="12537" width="13.42578125" style="5" customWidth="1"/>
    <col min="12538" max="12546" width="15.28515625" style="5" customWidth="1"/>
    <col min="12547" max="12547" width="12.85546875" style="5" customWidth="1"/>
    <col min="12548" max="12548" width="12.5703125" style="5" customWidth="1"/>
    <col min="12549" max="12549" width="12.42578125" style="5" bestFit="1" customWidth="1"/>
    <col min="12550" max="12550" width="11.85546875" style="5" customWidth="1"/>
    <col min="12551" max="12790" width="9.140625" style="5"/>
    <col min="12791" max="12791" width="9.85546875" style="5" customWidth="1"/>
    <col min="12792" max="12792" width="55" style="5" customWidth="1"/>
    <col min="12793" max="12793" width="13.42578125" style="5" customWidth="1"/>
    <col min="12794" max="12802" width="15.28515625" style="5" customWidth="1"/>
    <col min="12803" max="12803" width="12.85546875" style="5" customWidth="1"/>
    <col min="12804" max="12804" width="12.5703125" style="5" customWidth="1"/>
    <col min="12805" max="12805" width="12.42578125" style="5" bestFit="1" customWidth="1"/>
    <col min="12806" max="12806" width="11.85546875" style="5" customWidth="1"/>
    <col min="12807" max="13046" width="9.140625" style="5"/>
    <col min="13047" max="13047" width="9.85546875" style="5" customWidth="1"/>
    <col min="13048" max="13048" width="55" style="5" customWidth="1"/>
    <col min="13049" max="13049" width="13.42578125" style="5" customWidth="1"/>
    <col min="13050" max="13058" width="15.28515625" style="5" customWidth="1"/>
    <col min="13059" max="13059" width="12.85546875" style="5" customWidth="1"/>
    <col min="13060" max="13060" width="12.5703125" style="5" customWidth="1"/>
    <col min="13061" max="13061" width="12.42578125" style="5" bestFit="1" customWidth="1"/>
    <col min="13062" max="13062" width="11.85546875" style="5" customWidth="1"/>
    <col min="13063" max="13302" width="9.140625" style="5"/>
    <col min="13303" max="13303" width="9.85546875" style="5" customWidth="1"/>
    <col min="13304" max="13304" width="55" style="5" customWidth="1"/>
    <col min="13305" max="13305" width="13.42578125" style="5" customWidth="1"/>
    <col min="13306" max="13314" width="15.28515625" style="5" customWidth="1"/>
    <col min="13315" max="13315" width="12.85546875" style="5" customWidth="1"/>
    <col min="13316" max="13316" width="12.5703125" style="5" customWidth="1"/>
    <col min="13317" max="13317" width="12.42578125" style="5" bestFit="1" customWidth="1"/>
    <col min="13318" max="13318" width="11.85546875" style="5" customWidth="1"/>
    <col min="13319" max="13558" width="9.140625" style="5"/>
    <col min="13559" max="13559" width="9.85546875" style="5" customWidth="1"/>
    <col min="13560" max="13560" width="55" style="5" customWidth="1"/>
    <col min="13561" max="13561" width="13.42578125" style="5" customWidth="1"/>
    <col min="13562" max="13570" width="15.28515625" style="5" customWidth="1"/>
    <col min="13571" max="13571" width="12.85546875" style="5" customWidth="1"/>
    <col min="13572" max="13572" width="12.5703125" style="5" customWidth="1"/>
    <col min="13573" max="13573" width="12.42578125" style="5" bestFit="1" customWidth="1"/>
    <col min="13574" max="13574" width="11.85546875" style="5" customWidth="1"/>
    <col min="13575" max="13814" width="9.140625" style="5"/>
    <col min="13815" max="13815" width="9.85546875" style="5" customWidth="1"/>
    <col min="13816" max="13816" width="55" style="5" customWidth="1"/>
    <col min="13817" max="13817" width="13.42578125" style="5" customWidth="1"/>
    <col min="13818" max="13826" width="15.28515625" style="5" customWidth="1"/>
    <col min="13827" max="13827" width="12.85546875" style="5" customWidth="1"/>
    <col min="13828" max="13828" width="12.5703125" style="5" customWidth="1"/>
    <col min="13829" max="13829" width="12.42578125" style="5" bestFit="1" customWidth="1"/>
    <col min="13830" max="13830" width="11.85546875" style="5" customWidth="1"/>
    <col min="13831" max="14070" width="9.140625" style="5"/>
    <col min="14071" max="14071" width="9.85546875" style="5" customWidth="1"/>
    <col min="14072" max="14072" width="55" style="5" customWidth="1"/>
    <col min="14073" max="14073" width="13.42578125" style="5" customWidth="1"/>
    <col min="14074" max="14082" width="15.28515625" style="5" customWidth="1"/>
    <col min="14083" max="14083" width="12.85546875" style="5" customWidth="1"/>
    <col min="14084" max="14084" width="12.5703125" style="5" customWidth="1"/>
    <col min="14085" max="14085" width="12.42578125" style="5" bestFit="1" customWidth="1"/>
    <col min="14086" max="14086" width="11.85546875" style="5" customWidth="1"/>
    <col min="14087" max="14326" width="9.140625" style="5"/>
    <col min="14327" max="14327" width="9.85546875" style="5" customWidth="1"/>
    <col min="14328" max="14328" width="55" style="5" customWidth="1"/>
    <col min="14329" max="14329" width="13.42578125" style="5" customWidth="1"/>
    <col min="14330" max="14338" width="15.28515625" style="5" customWidth="1"/>
    <col min="14339" max="14339" width="12.85546875" style="5" customWidth="1"/>
    <col min="14340" max="14340" width="12.5703125" style="5" customWidth="1"/>
    <col min="14341" max="14341" width="12.42578125" style="5" bestFit="1" customWidth="1"/>
    <col min="14342" max="14342" width="11.85546875" style="5" customWidth="1"/>
    <col min="14343" max="14582" width="9.140625" style="5"/>
    <col min="14583" max="14583" width="9.85546875" style="5" customWidth="1"/>
    <col min="14584" max="14584" width="55" style="5" customWidth="1"/>
    <col min="14585" max="14585" width="13.42578125" style="5" customWidth="1"/>
    <col min="14586" max="14594" width="15.28515625" style="5" customWidth="1"/>
    <col min="14595" max="14595" width="12.85546875" style="5" customWidth="1"/>
    <col min="14596" max="14596" width="12.5703125" style="5" customWidth="1"/>
    <col min="14597" max="14597" width="12.42578125" style="5" bestFit="1" customWidth="1"/>
    <col min="14598" max="14598" width="11.85546875" style="5" customWidth="1"/>
    <col min="14599" max="14838" width="9.140625" style="5"/>
    <col min="14839" max="14839" width="9.85546875" style="5" customWidth="1"/>
    <col min="14840" max="14840" width="55" style="5" customWidth="1"/>
    <col min="14841" max="14841" width="13.42578125" style="5" customWidth="1"/>
    <col min="14842" max="14850" width="15.28515625" style="5" customWidth="1"/>
    <col min="14851" max="14851" width="12.85546875" style="5" customWidth="1"/>
    <col min="14852" max="14852" width="12.5703125" style="5" customWidth="1"/>
    <col min="14853" max="14853" width="12.42578125" style="5" bestFit="1" customWidth="1"/>
    <col min="14854" max="14854" width="11.85546875" style="5" customWidth="1"/>
    <col min="14855" max="15094" width="9.140625" style="5"/>
    <col min="15095" max="15095" width="9.85546875" style="5" customWidth="1"/>
    <col min="15096" max="15096" width="55" style="5" customWidth="1"/>
    <col min="15097" max="15097" width="13.42578125" style="5" customWidth="1"/>
    <col min="15098" max="15106" width="15.28515625" style="5" customWidth="1"/>
    <col min="15107" max="15107" width="12.85546875" style="5" customWidth="1"/>
    <col min="15108" max="15108" width="12.5703125" style="5" customWidth="1"/>
    <col min="15109" max="15109" width="12.42578125" style="5" bestFit="1" customWidth="1"/>
    <col min="15110" max="15110" width="11.85546875" style="5" customWidth="1"/>
    <col min="15111" max="15350" width="9.140625" style="5"/>
    <col min="15351" max="15351" width="9.85546875" style="5" customWidth="1"/>
    <col min="15352" max="15352" width="55" style="5" customWidth="1"/>
    <col min="15353" max="15353" width="13.42578125" style="5" customWidth="1"/>
    <col min="15354" max="15362" width="15.28515625" style="5" customWidth="1"/>
    <col min="15363" max="15363" width="12.85546875" style="5" customWidth="1"/>
    <col min="15364" max="15364" width="12.5703125" style="5" customWidth="1"/>
    <col min="15365" max="15365" width="12.42578125" style="5" bestFit="1" customWidth="1"/>
    <col min="15366" max="15366" width="11.85546875" style="5" customWidth="1"/>
    <col min="15367" max="15606" width="9.140625" style="5"/>
    <col min="15607" max="15607" width="9.85546875" style="5" customWidth="1"/>
    <col min="15608" max="15608" width="55" style="5" customWidth="1"/>
    <col min="15609" max="15609" width="13.42578125" style="5" customWidth="1"/>
    <col min="15610" max="15618" width="15.28515625" style="5" customWidth="1"/>
    <col min="15619" max="15619" width="12.85546875" style="5" customWidth="1"/>
    <col min="15620" max="15620" width="12.5703125" style="5" customWidth="1"/>
    <col min="15621" max="15621" width="12.42578125" style="5" bestFit="1" customWidth="1"/>
    <col min="15622" max="15622" width="11.85546875" style="5" customWidth="1"/>
    <col min="15623" max="15862" width="9.140625" style="5"/>
    <col min="15863" max="15863" width="9.85546875" style="5" customWidth="1"/>
    <col min="15864" max="15864" width="55" style="5" customWidth="1"/>
    <col min="15865" max="15865" width="13.42578125" style="5" customWidth="1"/>
    <col min="15866" max="15874" width="15.28515625" style="5" customWidth="1"/>
    <col min="15875" max="15875" width="12.85546875" style="5" customWidth="1"/>
    <col min="15876" max="15876" width="12.5703125" style="5" customWidth="1"/>
    <col min="15877" max="15877" width="12.42578125" style="5" bestFit="1" customWidth="1"/>
    <col min="15878" max="15878" width="11.85546875" style="5" customWidth="1"/>
    <col min="15879" max="16118" width="9.140625" style="5"/>
    <col min="16119" max="16119" width="9.85546875" style="5" customWidth="1"/>
    <col min="16120" max="16120" width="55" style="5" customWidth="1"/>
    <col min="16121" max="16121" width="13.42578125" style="5" customWidth="1"/>
    <col min="16122" max="16130" width="15.28515625" style="5" customWidth="1"/>
    <col min="16131" max="16131" width="12.85546875" style="5" customWidth="1"/>
    <col min="16132" max="16132" width="12.5703125" style="5" customWidth="1"/>
    <col min="16133" max="16133" width="12.42578125" style="5" bestFit="1" customWidth="1"/>
    <col min="16134" max="16134" width="11.85546875" style="5" customWidth="1"/>
    <col min="16135" max="16384" width="9.140625" style="5"/>
  </cols>
  <sheetData>
    <row r="2" spans="1:6" s="1" customFormat="1" ht="48" customHeight="1" x14ac:dyDescent="0.25">
      <c r="A2" s="39" t="s">
        <v>0</v>
      </c>
      <c r="B2" s="39"/>
      <c r="C2" s="39"/>
      <c r="D2" s="39"/>
      <c r="E2" s="39"/>
      <c r="F2" s="39"/>
    </row>
    <row r="3" spans="1:6" s="1" customFormat="1" ht="15.75" x14ac:dyDescent="0.25">
      <c r="A3" s="39" t="s">
        <v>137</v>
      </c>
      <c r="B3" s="39"/>
      <c r="C3" s="39"/>
      <c r="D3" s="39"/>
      <c r="E3" s="39"/>
      <c r="F3" s="39"/>
    </row>
    <row r="4" spans="1:6" s="1" customFormat="1" ht="15.75" x14ac:dyDescent="0.25">
      <c r="C4" s="2"/>
      <c r="D4" s="3"/>
      <c r="E4" s="2"/>
      <c r="F4" s="4"/>
    </row>
    <row r="5" spans="1:6" s="1" customFormat="1" ht="1.5" customHeight="1" x14ac:dyDescent="0.25">
      <c r="C5" s="2"/>
      <c r="D5" s="2"/>
      <c r="E5" s="2"/>
      <c r="F5" s="2"/>
    </row>
    <row r="6" spans="1:6" ht="8.25" customHeight="1" x14ac:dyDescent="0.2">
      <c r="A6" s="40"/>
      <c r="B6" s="40"/>
      <c r="C6" s="40"/>
      <c r="D6" s="40"/>
      <c r="E6" s="40"/>
      <c r="F6" s="40"/>
    </row>
    <row r="7" spans="1:6" x14ac:dyDescent="0.2">
      <c r="A7" s="6"/>
      <c r="B7" s="7"/>
      <c r="C7" s="7"/>
      <c r="D7" s="41" t="s">
        <v>137</v>
      </c>
      <c r="E7" s="41"/>
      <c r="F7" s="42"/>
    </row>
    <row r="8" spans="1:6" s="12" customFormat="1" x14ac:dyDescent="0.25">
      <c r="A8" s="8" t="s">
        <v>1</v>
      </c>
      <c r="B8" s="9" t="s">
        <v>2</v>
      </c>
      <c r="C8" s="9" t="s">
        <v>3</v>
      </c>
      <c r="D8" s="10" t="s">
        <v>4</v>
      </c>
      <c r="E8" s="9" t="s">
        <v>5</v>
      </c>
      <c r="F8" s="11" t="s">
        <v>6</v>
      </c>
    </row>
    <row r="9" spans="1:6" x14ac:dyDescent="0.2">
      <c r="A9" s="13" t="s">
        <v>7</v>
      </c>
      <c r="B9" s="14" t="s">
        <v>8</v>
      </c>
      <c r="C9" s="15" t="s">
        <v>9</v>
      </c>
      <c r="D9" s="16">
        <f>+SUM(D10,D13,D16)</f>
        <v>2886151.845651485</v>
      </c>
      <c r="E9" s="15" t="s">
        <v>10</v>
      </c>
      <c r="F9" s="17">
        <f>D9</f>
        <v>2886151.845651485</v>
      </c>
    </row>
    <row r="10" spans="1:6" ht="22.5" x14ac:dyDescent="0.2">
      <c r="A10" s="13" t="s">
        <v>11</v>
      </c>
      <c r="B10" s="14" t="s">
        <v>12</v>
      </c>
      <c r="C10" s="15" t="s">
        <v>9</v>
      </c>
      <c r="D10" s="16">
        <f>D11*D12/1000</f>
        <v>2886151.845651485</v>
      </c>
      <c r="E10" s="15" t="s">
        <v>10</v>
      </c>
      <c r="F10" s="17">
        <f>D10</f>
        <v>2886151.845651485</v>
      </c>
    </row>
    <row r="11" spans="1:6" x14ac:dyDescent="0.2">
      <c r="A11" s="13" t="s">
        <v>13</v>
      </c>
      <c r="B11" s="18" t="s">
        <v>14</v>
      </c>
      <c r="C11" s="15" t="s">
        <v>15</v>
      </c>
      <c r="D11" s="16">
        <f>'[7]Расчет тарифа'!$D$11</f>
        <v>670535.13589877042</v>
      </c>
      <c r="E11" s="15" t="s">
        <v>10</v>
      </c>
      <c r="F11" s="17">
        <f>D11</f>
        <v>670535.13589877042</v>
      </c>
    </row>
    <row r="12" spans="1:6" x14ac:dyDescent="0.2">
      <c r="A12" s="13" t="s">
        <v>16</v>
      </c>
      <c r="B12" s="18" t="s">
        <v>17</v>
      </c>
      <c r="C12" s="15" t="s">
        <v>18</v>
      </c>
      <c r="D12" s="16">
        <f>'[7]Расчет тарифа'!$D$12</f>
        <v>4304.2514718978164</v>
      </c>
      <c r="E12" s="15" t="s">
        <v>10</v>
      </c>
      <c r="F12" s="17">
        <f>D12</f>
        <v>4304.2514718978164</v>
      </c>
    </row>
    <row r="13" spans="1:6" hidden="1" x14ac:dyDescent="0.2">
      <c r="A13" s="13" t="s">
        <v>19</v>
      </c>
      <c r="B13" s="14" t="s">
        <v>20</v>
      </c>
      <c r="C13" s="15" t="s">
        <v>9</v>
      </c>
      <c r="D13" s="16"/>
      <c r="E13" s="15"/>
      <c r="F13" s="17"/>
    </row>
    <row r="14" spans="1:6" hidden="1" x14ac:dyDescent="0.2">
      <c r="A14" s="13" t="s">
        <v>21</v>
      </c>
      <c r="B14" s="18" t="s">
        <v>14</v>
      </c>
      <c r="C14" s="15" t="s">
        <v>22</v>
      </c>
      <c r="D14" s="16"/>
      <c r="E14" s="15"/>
      <c r="F14" s="17"/>
    </row>
    <row r="15" spans="1:6" hidden="1" x14ac:dyDescent="0.2">
      <c r="A15" s="13" t="s">
        <v>23</v>
      </c>
      <c r="B15" s="18" t="s">
        <v>17</v>
      </c>
      <c r="C15" s="15" t="s">
        <v>18</v>
      </c>
      <c r="D15" s="16"/>
      <c r="E15" s="15"/>
      <c r="F15" s="17"/>
    </row>
    <row r="16" spans="1:6" hidden="1" x14ac:dyDescent="0.2">
      <c r="A16" s="13" t="s">
        <v>24</v>
      </c>
      <c r="B16" s="19" t="s">
        <v>25</v>
      </c>
      <c r="C16" s="15" t="s">
        <v>9</v>
      </c>
      <c r="D16" s="16"/>
      <c r="E16" s="15"/>
      <c r="F16" s="17"/>
    </row>
    <row r="17" spans="1:6" hidden="1" x14ac:dyDescent="0.2">
      <c r="A17" s="13" t="s">
        <v>26</v>
      </c>
      <c r="B17" s="18" t="s">
        <v>14</v>
      </c>
      <c r="C17" s="15" t="str">
        <f>C14</f>
        <v>т н</v>
      </c>
      <c r="D17" s="16"/>
      <c r="E17" s="15"/>
      <c r="F17" s="17"/>
    </row>
    <row r="18" spans="1:6" hidden="1" x14ac:dyDescent="0.2">
      <c r="A18" s="13" t="s">
        <v>27</v>
      </c>
      <c r="B18" s="18" t="s">
        <v>17</v>
      </c>
      <c r="C18" s="15" t="s">
        <v>18</v>
      </c>
      <c r="D18" s="16">
        <v>0</v>
      </c>
      <c r="E18" s="15" t="s">
        <v>10</v>
      </c>
      <c r="F18" s="17">
        <f>D18</f>
        <v>0</v>
      </c>
    </row>
    <row r="19" spans="1:6" ht="11.25" hidden="1" customHeight="1" x14ac:dyDescent="0.2">
      <c r="A19" s="43" t="s">
        <v>28</v>
      </c>
      <c r="B19" s="19" t="s">
        <v>29</v>
      </c>
      <c r="C19" s="44" t="s">
        <v>9</v>
      </c>
      <c r="D19" s="45"/>
      <c r="E19" s="46" t="s">
        <v>10</v>
      </c>
      <c r="F19" s="47"/>
    </row>
    <row r="20" spans="1:6" ht="11.25" hidden="1" customHeight="1" x14ac:dyDescent="0.2">
      <c r="A20" s="43"/>
      <c r="B20" s="19" t="s">
        <v>30</v>
      </c>
      <c r="C20" s="44"/>
      <c r="D20" s="45"/>
      <c r="E20" s="46"/>
      <c r="F20" s="47"/>
    </row>
    <row r="21" spans="1:6" hidden="1" x14ac:dyDescent="0.2">
      <c r="A21" s="13" t="s">
        <v>31</v>
      </c>
      <c r="B21" s="19" t="s">
        <v>32</v>
      </c>
      <c r="C21" s="15" t="s">
        <v>15</v>
      </c>
      <c r="D21" s="16"/>
      <c r="E21" s="19" t="s">
        <v>10</v>
      </c>
      <c r="F21" s="17"/>
    </row>
    <row r="22" spans="1:6" hidden="1" x14ac:dyDescent="0.2">
      <c r="A22" s="13" t="s">
        <v>33</v>
      </c>
      <c r="B22" s="19" t="s">
        <v>17</v>
      </c>
      <c r="C22" s="15" t="s">
        <v>18</v>
      </c>
      <c r="D22" s="16"/>
      <c r="E22" s="19" t="s">
        <v>10</v>
      </c>
      <c r="F22" s="17"/>
    </row>
    <row r="23" spans="1:6" x14ac:dyDescent="0.2">
      <c r="A23" s="13" t="s">
        <v>34</v>
      </c>
      <c r="B23" s="19" t="s">
        <v>35</v>
      </c>
      <c r="C23" s="15" t="s">
        <v>9</v>
      </c>
      <c r="D23" s="16">
        <f>D24*D25</f>
        <v>8868.5632190592696</v>
      </c>
      <c r="E23" s="16">
        <v>0</v>
      </c>
      <c r="F23" s="17">
        <f>D23</f>
        <v>8868.5632190592696</v>
      </c>
    </row>
    <row r="24" spans="1:6" x14ac:dyDescent="0.2">
      <c r="A24" s="13" t="s">
        <v>36</v>
      </c>
      <c r="B24" s="18" t="s">
        <v>37</v>
      </c>
      <c r="C24" s="15" t="s">
        <v>38</v>
      </c>
      <c r="D24" s="16">
        <f>'[7]Расчет тарифа'!$D$24</f>
        <v>2254.2654153133744</v>
      </c>
      <c r="E24" s="16">
        <v>0</v>
      </c>
      <c r="F24" s="17">
        <f>SUM(D24:E24)</f>
        <v>2254.2654153133744</v>
      </c>
    </row>
    <row r="25" spans="1:6" x14ac:dyDescent="0.2">
      <c r="A25" s="13" t="s">
        <v>39</v>
      </c>
      <c r="B25" s="18" t="s">
        <v>40</v>
      </c>
      <c r="C25" s="15" t="s">
        <v>41</v>
      </c>
      <c r="D25" s="20">
        <f>'[7]Расчет тарифа'!$D$25</f>
        <v>3.9341255731532465</v>
      </c>
      <c r="E25" s="16">
        <v>0</v>
      </c>
      <c r="F25" s="17">
        <f>+F23/F24</f>
        <v>3.9341255731532461</v>
      </c>
    </row>
    <row r="26" spans="1:6" x14ac:dyDescent="0.2">
      <c r="A26" s="13" t="s">
        <v>42</v>
      </c>
      <c r="B26" s="19" t="s">
        <v>43</v>
      </c>
      <c r="C26" s="15" t="s">
        <v>9</v>
      </c>
      <c r="D26" s="16">
        <f>SUM(D27,D30)</f>
        <v>26582.469006170919</v>
      </c>
      <c r="E26" s="16">
        <v>0</v>
      </c>
      <c r="F26" s="21">
        <f>D26</f>
        <v>26582.469006170919</v>
      </c>
    </row>
    <row r="27" spans="1:6" x14ac:dyDescent="0.2">
      <c r="A27" s="13" t="s">
        <v>44</v>
      </c>
      <c r="B27" s="18" t="s">
        <v>45</v>
      </c>
      <c r="C27" s="15" t="s">
        <v>9</v>
      </c>
      <c r="D27" s="16">
        <f>D28*D29/1000</f>
        <v>22635.078340405751</v>
      </c>
      <c r="E27" s="16">
        <v>0</v>
      </c>
      <c r="F27" s="21">
        <f>+D27+E27</f>
        <v>22635.078340405751</v>
      </c>
    </row>
    <row r="28" spans="1:6" x14ac:dyDescent="0.2">
      <c r="A28" s="13" t="s">
        <v>46</v>
      </c>
      <c r="B28" s="22" t="s">
        <v>47</v>
      </c>
      <c r="C28" s="15" t="s">
        <v>48</v>
      </c>
      <c r="D28" s="23">
        <f>'[7]Расчет тарифа'!$D$28</f>
        <v>1731165.6097161227</v>
      </c>
      <c r="E28" s="16">
        <v>0</v>
      </c>
      <c r="F28" s="21">
        <f>+D28+E28</f>
        <v>1731165.6097161227</v>
      </c>
    </row>
    <row r="29" spans="1:6" x14ac:dyDescent="0.2">
      <c r="A29" s="13" t="s">
        <v>49</v>
      </c>
      <c r="B29" s="22" t="s">
        <v>17</v>
      </c>
      <c r="C29" s="15" t="s">
        <v>50</v>
      </c>
      <c r="D29" s="16">
        <f>'[7]Расчет тарифа'!$D$29</f>
        <v>13.075050828971504</v>
      </c>
      <c r="E29" s="16">
        <v>0</v>
      </c>
      <c r="F29" s="17">
        <f>+D29+E29</f>
        <v>13.075050828971504</v>
      </c>
    </row>
    <row r="30" spans="1:6" x14ac:dyDescent="0.2">
      <c r="A30" s="13" t="s">
        <v>51</v>
      </c>
      <c r="B30" s="18" t="s">
        <v>52</v>
      </c>
      <c r="C30" s="15" t="s">
        <v>9</v>
      </c>
      <c r="D30" s="16">
        <f>D31*D32/1000</f>
        <v>3947.3906657651687</v>
      </c>
      <c r="E30" s="16">
        <v>0</v>
      </c>
      <c r="F30" s="17">
        <f>D30</f>
        <v>3947.3906657651687</v>
      </c>
    </row>
    <row r="31" spans="1:6" x14ac:dyDescent="0.2">
      <c r="A31" s="13" t="s">
        <v>53</v>
      </c>
      <c r="B31" s="22" t="s">
        <v>47</v>
      </c>
      <c r="C31" s="15" t="s">
        <v>48</v>
      </c>
      <c r="D31" s="23">
        <f>'[7]Расчет тарифа'!$D$31</f>
        <v>1604630.3519370605</v>
      </c>
      <c r="E31" s="16">
        <v>0</v>
      </c>
      <c r="F31" s="21">
        <f>+D31+E31</f>
        <v>1604630.3519370605</v>
      </c>
    </row>
    <row r="32" spans="1:6" x14ac:dyDescent="0.2">
      <c r="A32" s="13" t="s">
        <v>54</v>
      </c>
      <c r="B32" s="22" t="s">
        <v>17</v>
      </c>
      <c r="C32" s="15" t="s">
        <v>50</v>
      </c>
      <c r="D32" s="16">
        <f>'[7]Расчет тарифа'!$D$32</f>
        <v>2.46</v>
      </c>
      <c r="E32" s="16">
        <v>0</v>
      </c>
      <c r="F32" s="17">
        <f>+F30/F31*1000</f>
        <v>2.46</v>
      </c>
    </row>
    <row r="33" spans="1:7" x14ac:dyDescent="0.2">
      <c r="A33" s="13" t="s">
        <v>55</v>
      </c>
      <c r="B33" s="19" t="s">
        <v>56</v>
      </c>
      <c r="C33" s="15" t="s">
        <v>9</v>
      </c>
      <c r="D33" s="16">
        <v>0</v>
      </c>
      <c r="E33" s="16">
        <v>0</v>
      </c>
      <c r="F33" s="17">
        <v>0</v>
      </c>
    </row>
    <row r="34" spans="1:7" x14ac:dyDescent="0.2">
      <c r="A34" s="13" t="s">
        <v>57</v>
      </c>
      <c r="B34" s="19" t="s">
        <v>58</v>
      </c>
      <c r="C34" s="15" t="s">
        <v>9</v>
      </c>
      <c r="D34" s="16">
        <f>'[7]Расчет тарифа'!$D$34</f>
        <v>92755.863327383282</v>
      </c>
      <c r="E34" s="16">
        <f>E36*19*12/1000</f>
        <v>13207.658107944248</v>
      </c>
      <c r="F34" s="21">
        <f>SUM(D34:E34)</f>
        <v>105963.52143532754</v>
      </c>
      <c r="G34" s="24"/>
    </row>
    <row r="35" spans="1:7" x14ac:dyDescent="0.2">
      <c r="A35" s="13" t="s">
        <v>59</v>
      </c>
      <c r="B35" s="18" t="s">
        <v>60</v>
      </c>
      <c r="C35" s="15" t="s">
        <v>61</v>
      </c>
      <c r="D35" s="23">
        <f>'[7]Расчет тарифа'!$D$35</f>
        <v>133.43481401598692</v>
      </c>
      <c r="E35" s="23">
        <f>'[7]Расчет тарифа'!$E$35</f>
        <v>19</v>
      </c>
      <c r="F35" s="21">
        <f>SUM(D35:E35)</f>
        <v>152.43481401598692</v>
      </c>
    </row>
    <row r="36" spans="1:7" x14ac:dyDescent="0.2">
      <c r="A36" s="13" t="s">
        <v>62</v>
      </c>
      <c r="B36" s="18" t="s">
        <v>63</v>
      </c>
      <c r="C36" s="15" t="s">
        <v>64</v>
      </c>
      <c r="D36" s="16">
        <f>D34/D35/12*1000</f>
        <v>57928.32503484319</v>
      </c>
      <c r="E36" s="16">
        <f>D36</f>
        <v>57928.32503484319</v>
      </c>
      <c r="F36" s="21">
        <f>F34/F35/12*1000</f>
        <v>57928.325034843197</v>
      </c>
    </row>
    <row r="37" spans="1:7" x14ac:dyDescent="0.2">
      <c r="A37" s="13" t="s">
        <v>65</v>
      </c>
      <c r="B37" s="14" t="s">
        <v>66</v>
      </c>
      <c r="C37" s="15" t="s">
        <v>9</v>
      </c>
      <c r="D37" s="16">
        <f>D34*0.302</f>
        <v>28012.270724869752</v>
      </c>
      <c r="E37" s="16">
        <f>E34*0.302</f>
        <v>3988.7127485991628</v>
      </c>
      <c r="F37" s="21">
        <f>SUM(D37:E37)</f>
        <v>32000.983473468914</v>
      </c>
    </row>
    <row r="38" spans="1:7" x14ac:dyDescent="0.2">
      <c r="A38" s="13" t="s">
        <v>67</v>
      </c>
      <c r="B38" s="14" t="s">
        <v>68</v>
      </c>
      <c r="C38" s="15" t="s">
        <v>9</v>
      </c>
      <c r="D38" s="16">
        <f>'[7]Расчет тарифа'!$D$38</f>
        <v>110913.07890822543</v>
      </c>
      <c r="E38" s="25">
        <f>'[7]Расчет тарифа'!$E$38</f>
        <v>27.253959999999996</v>
      </c>
      <c r="F38" s="17">
        <f>+D38+E38</f>
        <v>110940.33286822544</v>
      </c>
    </row>
    <row r="39" spans="1:7" x14ac:dyDescent="0.2">
      <c r="A39" s="13" t="s">
        <v>69</v>
      </c>
      <c r="B39" s="14" t="s">
        <v>70</v>
      </c>
      <c r="C39" s="15" t="s">
        <v>9</v>
      </c>
      <c r="D39" s="23">
        <f>'[7]Расчет тарифа'!$D$39</f>
        <v>340882.79557860777</v>
      </c>
      <c r="E39" s="23">
        <f>'[7]Расчет тарифа'!$E$39</f>
        <v>27425.896979999998</v>
      </c>
      <c r="F39" s="21">
        <f>D39+E39</f>
        <v>368308.69255860779</v>
      </c>
      <c r="G39" s="24"/>
    </row>
    <row r="40" spans="1:7" x14ac:dyDescent="0.2">
      <c r="A40" s="13" t="s">
        <v>71</v>
      </c>
      <c r="B40" s="14" t="s">
        <v>72</v>
      </c>
      <c r="C40" s="15" t="s">
        <v>9</v>
      </c>
      <c r="D40" s="23">
        <f>'[7]Расчет тарифа'!$D$40</f>
        <v>202876.52587262398</v>
      </c>
      <c r="E40" s="16">
        <f>'[7]Расчет тарифа'!$E$40</f>
        <v>3064.2739435360945</v>
      </c>
      <c r="F40" s="17">
        <f>SUM(D40:E40)</f>
        <v>205940.79981616008</v>
      </c>
    </row>
    <row r="41" spans="1:7" x14ac:dyDescent="0.2">
      <c r="A41" s="13" t="s">
        <v>73</v>
      </c>
      <c r="B41" s="14" t="s">
        <v>74</v>
      </c>
      <c r="C41" s="15" t="s">
        <v>9</v>
      </c>
      <c r="D41" s="23">
        <f>'[7]Расчет тарифа'!$D$45</f>
        <v>1820.4599200000011</v>
      </c>
      <c r="E41" s="16">
        <f>'[7]Расчет тарифа'!$E$45</f>
        <v>30413.83481</v>
      </c>
      <c r="F41" s="17">
        <f t="shared" ref="F41:F53" si="0">SUM(D41:E41)</f>
        <v>32234.294730000001</v>
      </c>
    </row>
    <row r="42" spans="1:7" x14ac:dyDescent="0.2">
      <c r="A42" s="13" t="s">
        <v>75</v>
      </c>
      <c r="B42" s="26" t="s">
        <v>76</v>
      </c>
      <c r="C42" s="15"/>
      <c r="D42" s="23">
        <f>'[7]Расчет тарифа'!$D$46</f>
        <v>1469.8040600000022</v>
      </c>
      <c r="E42" s="16">
        <f>'[7]Расчет тарифа'!$E$46</f>
        <v>41746.737209999999</v>
      </c>
      <c r="F42" s="17">
        <f>D42+E42</f>
        <v>43216.541270000002</v>
      </c>
    </row>
    <row r="43" spans="1:7" x14ac:dyDescent="0.2">
      <c r="A43" s="13" t="s">
        <v>77</v>
      </c>
      <c r="B43" s="27" t="s">
        <v>78</v>
      </c>
      <c r="C43" s="15" t="s">
        <v>9</v>
      </c>
      <c r="D43" s="16">
        <f>'[7]Расчет тарифа'!$D$47</f>
        <v>710.55293773610049</v>
      </c>
      <c r="E43" s="16">
        <v>0</v>
      </c>
      <c r="F43" s="21">
        <f t="shared" si="0"/>
        <v>710.55293773610049</v>
      </c>
    </row>
    <row r="44" spans="1:7" x14ac:dyDescent="0.2">
      <c r="A44" s="13" t="s">
        <v>79</v>
      </c>
      <c r="B44" s="27" t="s">
        <v>80</v>
      </c>
      <c r="C44" s="15" t="s">
        <v>9</v>
      </c>
      <c r="D44" s="23">
        <f>'[7]Расчет тарифа'!$D$48</f>
        <v>1567.2284340894792</v>
      </c>
      <c r="E44" s="16">
        <f>'[7]Расчет тарифа'!$E$48</f>
        <v>0</v>
      </c>
      <c r="F44" s="21">
        <f t="shared" si="0"/>
        <v>1567.2284340894792</v>
      </c>
    </row>
    <row r="45" spans="1:7" x14ac:dyDescent="0.2">
      <c r="A45" s="13" t="s">
        <v>81</v>
      </c>
      <c r="B45" s="27" t="s">
        <v>82</v>
      </c>
      <c r="C45" s="15" t="s">
        <v>9</v>
      </c>
      <c r="D45" s="23">
        <f>'[7]Расчет тарифа'!$D$49</f>
        <v>53451.40505151228</v>
      </c>
      <c r="E45" s="16">
        <f>'[7]Расчет тарифа'!$E$49</f>
        <v>13.116153613200353</v>
      </c>
      <c r="F45" s="21">
        <f>SUM(D45:E45)</f>
        <v>53464.521205125478</v>
      </c>
    </row>
    <row r="46" spans="1:7" x14ac:dyDescent="0.2">
      <c r="A46" s="13" t="s">
        <v>83</v>
      </c>
      <c r="B46" s="26" t="s">
        <v>84</v>
      </c>
      <c r="C46" s="28" t="s">
        <v>85</v>
      </c>
      <c r="D46" s="23">
        <v>0</v>
      </c>
      <c r="E46" s="29">
        <f>'[7]Расчет тарифа'!$E$50</f>
        <v>76854.412319999989</v>
      </c>
      <c r="F46" s="30">
        <f t="shared" si="0"/>
        <v>76854.412319999989</v>
      </c>
    </row>
    <row r="47" spans="1:7" hidden="1" x14ac:dyDescent="0.2">
      <c r="A47" s="13" t="s">
        <v>86</v>
      </c>
      <c r="B47" s="27" t="s">
        <v>87</v>
      </c>
      <c r="C47" s="15" t="s">
        <v>85</v>
      </c>
      <c r="D47" s="16">
        <v>0</v>
      </c>
      <c r="E47" s="16">
        <v>0</v>
      </c>
      <c r="F47" s="17">
        <f t="shared" si="0"/>
        <v>0</v>
      </c>
    </row>
    <row r="48" spans="1:7" hidden="1" x14ac:dyDescent="0.2">
      <c r="A48" s="13" t="s">
        <v>88</v>
      </c>
      <c r="B48" s="27" t="s">
        <v>89</v>
      </c>
      <c r="C48" s="15" t="s">
        <v>90</v>
      </c>
      <c r="D48" s="16">
        <v>0</v>
      </c>
      <c r="E48" s="16">
        <v>0</v>
      </c>
      <c r="F48" s="17">
        <f t="shared" si="0"/>
        <v>0</v>
      </c>
    </row>
    <row r="49" spans="1:6" hidden="1" x14ac:dyDescent="0.2">
      <c r="A49" s="13" t="s">
        <v>91</v>
      </c>
      <c r="B49" s="27" t="s">
        <v>92</v>
      </c>
      <c r="C49" s="15" t="s">
        <v>85</v>
      </c>
      <c r="D49" s="16">
        <v>0</v>
      </c>
      <c r="E49" s="16">
        <v>0</v>
      </c>
      <c r="F49" s="17">
        <f t="shared" si="0"/>
        <v>0</v>
      </c>
    </row>
    <row r="50" spans="1:6" hidden="1" x14ac:dyDescent="0.2">
      <c r="A50" s="13" t="s">
        <v>93</v>
      </c>
      <c r="B50" s="27" t="s">
        <v>94</v>
      </c>
      <c r="C50" s="15" t="s">
        <v>85</v>
      </c>
      <c r="D50" s="16">
        <v>0</v>
      </c>
      <c r="E50" s="16">
        <v>0</v>
      </c>
      <c r="F50" s="17">
        <f t="shared" si="0"/>
        <v>0</v>
      </c>
    </row>
    <row r="51" spans="1:6" hidden="1" x14ac:dyDescent="0.2">
      <c r="A51" s="13" t="s">
        <v>95</v>
      </c>
      <c r="B51" s="27" t="s">
        <v>89</v>
      </c>
      <c r="C51" s="15" t="s">
        <v>90</v>
      </c>
      <c r="D51" s="16">
        <v>0</v>
      </c>
      <c r="E51" s="16">
        <v>0</v>
      </c>
      <c r="F51" s="17">
        <f t="shared" si="0"/>
        <v>0</v>
      </c>
    </row>
    <row r="52" spans="1:6" hidden="1" x14ac:dyDescent="0.2">
      <c r="A52" s="13" t="s">
        <v>96</v>
      </c>
      <c r="B52" s="27" t="s">
        <v>92</v>
      </c>
      <c r="C52" s="15" t="s">
        <v>85</v>
      </c>
      <c r="D52" s="16">
        <v>0</v>
      </c>
      <c r="E52" s="16">
        <v>0</v>
      </c>
      <c r="F52" s="17">
        <f t="shared" si="0"/>
        <v>0</v>
      </c>
    </row>
    <row r="53" spans="1:6" ht="22.5" x14ac:dyDescent="0.2">
      <c r="A53" s="13" t="s">
        <v>97</v>
      </c>
      <c r="B53" s="14" t="s">
        <v>98</v>
      </c>
      <c r="C53" s="15" t="s">
        <v>9</v>
      </c>
      <c r="D53" s="16">
        <f>'[7]Расчет тарифа'!$D$57</f>
        <v>7383.5469600000015</v>
      </c>
      <c r="E53" s="23">
        <f>'[7]Расчет тарифа'!$E$57</f>
        <v>180999.28474539</v>
      </c>
      <c r="F53" s="21">
        <f t="shared" si="0"/>
        <v>188382.83170539001</v>
      </c>
    </row>
    <row r="54" spans="1:6" hidden="1" x14ac:dyDescent="0.2">
      <c r="A54" s="13" t="s">
        <v>99</v>
      </c>
      <c r="B54" s="27" t="s">
        <v>100</v>
      </c>
      <c r="C54" s="15" t="s">
        <v>9</v>
      </c>
      <c r="D54" s="16">
        <v>0</v>
      </c>
      <c r="E54" s="23">
        <v>0</v>
      </c>
      <c r="F54" s="21">
        <v>0</v>
      </c>
    </row>
    <row r="55" spans="1:6" x14ac:dyDescent="0.2">
      <c r="A55" s="13" t="s">
        <v>101</v>
      </c>
      <c r="B55" s="19" t="s">
        <v>102</v>
      </c>
      <c r="C55" s="15" t="s">
        <v>9</v>
      </c>
      <c r="D55" s="23">
        <f>SUM(D9,D23,D26,D33,D34,D37,D38,D39,D40,D41,D46,D43,D44,D45,D53,D42)</f>
        <v>3763446.4096517633</v>
      </c>
      <c r="E55" s="23">
        <f>SUM(E9,E23,E26,E33,E34,E37,E38,E39,E40,E41,E42,E44,E45,E46,E53)</f>
        <v>377741.18097908271</v>
      </c>
      <c r="F55" s="21">
        <f>SUM(F9,F23,F26,F33,F34,F37,F38,F39,F40,F41,F46,F43,F44,F45,F53,F42)</f>
        <v>4141187.5906308466</v>
      </c>
    </row>
    <row r="56" spans="1:6" x14ac:dyDescent="0.2">
      <c r="A56" s="13" t="s">
        <v>103</v>
      </c>
      <c r="B56" s="19" t="s">
        <v>104</v>
      </c>
      <c r="C56" s="15" t="s">
        <v>9</v>
      </c>
      <c r="D56" s="16">
        <f>SUM(D57:D61)</f>
        <v>0</v>
      </c>
      <c r="E56" s="16">
        <f>SUM(E57:E61)</f>
        <v>0</v>
      </c>
      <c r="F56" s="17">
        <f>SUM(F57:F61)</f>
        <v>0</v>
      </c>
    </row>
    <row r="57" spans="1:6" hidden="1" x14ac:dyDescent="0.2">
      <c r="A57" s="13"/>
      <c r="B57" s="27" t="s">
        <v>105</v>
      </c>
      <c r="C57" s="15" t="s">
        <v>106</v>
      </c>
      <c r="D57" s="16"/>
      <c r="E57" s="19"/>
      <c r="F57" s="17"/>
    </row>
    <row r="58" spans="1:6" hidden="1" x14ac:dyDescent="0.2">
      <c r="A58" s="13" t="s">
        <v>107</v>
      </c>
      <c r="B58" s="27" t="s">
        <v>108</v>
      </c>
      <c r="C58" s="15" t="s">
        <v>106</v>
      </c>
      <c r="D58" s="16"/>
      <c r="E58" s="19"/>
      <c r="F58" s="17"/>
    </row>
    <row r="59" spans="1:6" hidden="1" x14ac:dyDescent="0.2">
      <c r="A59" s="13" t="s">
        <v>109</v>
      </c>
      <c r="B59" s="27" t="s">
        <v>110</v>
      </c>
      <c r="C59" s="15" t="s">
        <v>106</v>
      </c>
      <c r="D59" s="16"/>
      <c r="E59" s="19"/>
      <c r="F59" s="17"/>
    </row>
    <row r="60" spans="1:6" hidden="1" x14ac:dyDescent="0.2">
      <c r="A60" s="13" t="s">
        <v>111</v>
      </c>
      <c r="B60" s="27" t="s">
        <v>112</v>
      </c>
      <c r="C60" s="15" t="s">
        <v>106</v>
      </c>
      <c r="D60" s="16"/>
      <c r="E60" s="19"/>
      <c r="F60" s="17"/>
    </row>
    <row r="61" spans="1:6" hidden="1" x14ac:dyDescent="0.2">
      <c r="A61" s="13" t="s">
        <v>113</v>
      </c>
      <c r="B61" s="27" t="s">
        <v>114</v>
      </c>
      <c r="C61" s="15" t="s">
        <v>106</v>
      </c>
      <c r="D61" s="16"/>
      <c r="E61" s="19"/>
      <c r="F61" s="17"/>
    </row>
    <row r="62" spans="1:6" x14ac:dyDescent="0.2">
      <c r="A62" s="13" t="s">
        <v>115</v>
      </c>
      <c r="B62" s="19" t="s">
        <v>116</v>
      </c>
      <c r="C62" s="15" t="s">
        <v>106</v>
      </c>
      <c r="D62" s="23">
        <f>SUM(D55,D56)</f>
        <v>3763446.4096517633</v>
      </c>
      <c r="E62" s="23">
        <f>SUM(E55,E56)</f>
        <v>377741.18097908271</v>
      </c>
      <c r="F62" s="21">
        <f>SUM(F55,F56)</f>
        <v>4141187.5906308466</v>
      </c>
    </row>
    <row r="63" spans="1:6" hidden="1" x14ac:dyDescent="0.2">
      <c r="A63" s="13" t="s">
        <v>117</v>
      </c>
      <c r="B63" s="19" t="s">
        <v>118</v>
      </c>
      <c r="C63" s="15" t="s">
        <v>106</v>
      </c>
      <c r="D63" s="23"/>
      <c r="E63" s="23"/>
      <c r="F63" s="21">
        <f>D63+E63</f>
        <v>0</v>
      </c>
    </row>
    <row r="64" spans="1:6" hidden="1" x14ac:dyDescent="0.2">
      <c r="A64" s="13" t="s">
        <v>119</v>
      </c>
      <c r="B64" s="19" t="s">
        <v>120</v>
      </c>
      <c r="C64" s="15" t="s">
        <v>106</v>
      </c>
      <c r="D64" s="16"/>
      <c r="E64" s="16"/>
      <c r="F64" s="17">
        <f>D64+E64</f>
        <v>0</v>
      </c>
    </row>
    <row r="65" spans="1:6" hidden="1" x14ac:dyDescent="0.2">
      <c r="A65" s="13" t="s">
        <v>121</v>
      </c>
      <c r="B65" s="19" t="s">
        <v>122</v>
      </c>
      <c r="C65" s="15" t="s">
        <v>106</v>
      </c>
      <c r="D65" s="16"/>
      <c r="E65" s="16"/>
      <c r="F65" s="17">
        <f>D65+E65</f>
        <v>0</v>
      </c>
    </row>
    <row r="66" spans="1:6" x14ac:dyDescent="0.2">
      <c r="A66" s="13" t="s">
        <v>123</v>
      </c>
      <c r="B66" s="19" t="s">
        <v>124</v>
      </c>
      <c r="C66" s="15" t="s">
        <v>90</v>
      </c>
      <c r="D66" s="16">
        <f>'[7]Расчет тарифа'!$D$70</f>
        <v>4748.0308830000004</v>
      </c>
      <c r="E66" s="16">
        <f>E67</f>
        <v>0</v>
      </c>
      <c r="F66" s="17">
        <f t="shared" ref="F66:F71" si="1">D66</f>
        <v>4748.0308830000004</v>
      </c>
    </row>
    <row r="67" spans="1:6" x14ac:dyDescent="0.2">
      <c r="A67" s="13" t="s">
        <v>125</v>
      </c>
      <c r="B67" s="19" t="s">
        <v>126</v>
      </c>
      <c r="C67" s="15" t="s">
        <v>106</v>
      </c>
      <c r="D67" s="16">
        <f>D66</f>
        <v>4748.0308830000004</v>
      </c>
      <c r="E67" s="16">
        <f>SUM(E68:E71)</f>
        <v>0</v>
      </c>
      <c r="F67" s="17">
        <f t="shared" si="1"/>
        <v>4748.0308830000004</v>
      </c>
    </row>
    <row r="68" spans="1:6" x14ac:dyDescent="0.2">
      <c r="A68" s="13" t="s">
        <v>127</v>
      </c>
      <c r="B68" s="18" t="s">
        <v>128</v>
      </c>
      <c r="C68" s="15" t="s">
        <v>106</v>
      </c>
      <c r="D68" s="16">
        <f>'[7]Расчет тарифа'!$D$72</f>
        <v>4064.2086730000005</v>
      </c>
      <c r="E68" s="16"/>
      <c r="F68" s="17">
        <f>D68</f>
        <v>4064.2086730000005</v>
      </c>
    </row>
    <row r="69" spans="1:6" x14ac:dyDescent="0.2">
      <c r="A69" s="13" t="s">
        <v>129</v>
      </c>
      <c r="B69" s="18" t="s">
        <v>130</v>
      </c>
      <c r="C69" s="15" t="s">
        <v>106</v>
      </c>
      <c r="D69" s="16">
        <f>'[7]Расчет тарифа'!$D$73</f>
        <v>37.392000000000003</v>
      </c>
      <c r="E69" s="16">
        <v>0</v>
      </c>
      <c r="F69" s="17">
        <f t="shared" si="1"/>
        <v>37.392000000000003</v>
      </c>
    </row>
    <row r="70" spans="1:6" x14ac:dyDescent="0.2">
      <c r="A70" s="13" t="s">
        <v>131</v>
      </c>
      <c r="B70" s="18" t="s">
        <v>132</v>
      </c>
      <c r="C70" s="15" t="s">
        <v>106</v>
      </c>
      <c r="D70" s="16">
        <v>0</v>
      </c>
      <c r="E70" s="16">
        <v>0</v>
      </c>
      <c r="F70" s="17">
        <f t="shared" si="1"/>
        <v>0</v>
      </c>
    </row>
    <row r="71" spans="1:6" x14ac:dyDescent="0.2">
      <c r="A71" s="13" t="s">
        <v>133</v>
      </c>
      <c r="B71" s="18" t="s">
        <v>134</v>
      </c>
      <c r="C71" s="15" t="s">
        <v>106</v>
      </c>
      <c r="D71" s="16">
        <v>0</v>
      </c>
      <c r="E71" s="16">
        <v>0</v>
      </c>
      <c r="F71" s="17">
        <f t="shared" si="1"/>
        <v>0</v>
      </c>
    </row>
    <row r="72" spans="1:6" x14ac:dyDescent="0.2">
      <c r="A72" s="31" t="s">
        <v>135</v>
      </c>
      <c r="B72" s="32" t="s">
        <v>136</v>
      </c>
      <c r="C72" s="33"/>
      <c r="D72" s="34">
        <f>'[7]Расчет тарифа'!$D$76</f>
        <v>646.43020999999999</v>
      </c>
      <c r="E72" s="34">
        <f>'[7]Расчет тарифа'!$E$75</f>
        <v>643.44120999999996</v>
      </c>
      <c r="F72" s="35">
        <f>D72</f>
        <v>646.43020999999999</v>
      </c>
    </row>
    <row r="77" spans="1:6" x14ac:dyDescent="0.2">
      <c r="F77" s="38"/>
    </row>
    <row r="78" spans="1:6" x14ac:dyDescent="0.2">
      <c r="F78" s="37"/>
    </row>
  </sheetData>
  <mergeCells count="9">
    <mergeCell ref="A2:F2"/>
    <mergeCell ref="A3:F3"/>
    <mergeCell ref="A6:F6"/>
    <mergeCell ref="D7:F7"/>
    <mergeCell ref="A19:A20"/>
    <mergeCell ref="C19:C20"/>
    <mergeCell ref="D19:D20"/>
    <mergeCell ref="E19:E20"/>
    <mergeCell ref="F19:F20"/>
  </mergeCells>
  <printOptions horizontalCentered="1"/>
  <pageMargins left="0.78740157480314965" right="0.19685039370078741" top="0.98425196850393704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Kozlova Yuliya</dc:creator>
  <cp:lastModifiedBy>Druzenko Yuliya</cp:lastModifiedBy>
  <cp:lastPrinted>2022-04-19T10:37:03Z</cp:lastPrinted>
  <dcterms:created xsi:type="dcterms:W3CDTF">2022-04-19T10:25:00Z</dcterms:created>
  <dcterms:modified xsi:type="dcterms:W3CDTF">2022-04-25T08:09:13Z</dcterms:modified>
</cp:coreProperties>
</file>