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техническая вода\"/>
    </mc:Choice>
  </mc:AlternateContent>
  <bookViews>
    <workbookView xWindow="0" yWindow="0" windowWidth="28800" windowHeight="11700"/>
  </bookViews>
  <sheets>
    <sheet name="Тех.вода_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DAT1">#REF!</definedName>
    <definedName name="_DAT10">'[3]Водный налог за 2007 год'!#REF!</definedName>
    <definedName name="_DAT11">'[3]Водный налог за 2007 год'!#REF!</definedName>
    <definedName name="_DAT2">#REF!</definedName>
    <definedName name="_DAT3">#REF!</definedName>
    <definedName name="_DAT4">#REF!</definedName>
    <definedName name="_DAT5">[4]Элекроэнергия!#REF!</definedName>
    <definedName name="_DAT6">[4]Элекроэнергия!#REF!</definedName>
    <definedName name="_DAT7">'[5]Энергия на перекачку 2010'!#REF!</definedName>
    <definedName name="_DAT8">'[5]Энергия на перекачку 2010'!#REF!</definedName>
    <definedName name="_inv1">'[6]Bauxite 323'!$D$287</definedName>
    <definedName name="_lme2">[7]Managerial!$F$4</definedName>
    <definedName name="_lme6">[8]Managerial!$D$3</definedName>
    <definedName name="_oz1">'[9]ОЗ 1'!$A$1:$B$85</definedName>
    <definedName name="_oz2">'[9]ОЗ 2'!$A$1:$B$42</definedName>
    <definedName name="_xlnm._FilterDatabase" localSheetId="0" hidden="1">Тех.вода_2021!$A$3:$L$56</definedName>
    <definedName name="AS2DocOpenMode" hidden="1">"AS2DocumentEdit"</definedName>
    <definedName name="Code">#REF!</definedName>
    <definedName name="CredOborot1Q">[10]ОСВ!$F$5:$F$525</definedName>
    <definedName name="CredOborot2Q">[10]ОСВ!$I$5:$I$525</definedName>
    <definedName name="CredOborot3Q">[10]ОСВ!$L$5:$L$525</definedName>
    <definedName name="CredOborot4Q">[10]ОСВ!$O$5:$O$525</definedName>
    <definedName name="cz">[11]ЦЗ!$A$1:$B$32</definedName>
    <definedName name="ddd">#REF!</definedName>
    <definedName name="DebOborot">#REF!</definedName>
    <definedName name="DebOborot1Q">[10]ОСВ!$E$5:$E$525</definedName>
    <definedName name="DebOborot2Q">[10]ОСВ!$H$5:$H$525</definedName>
    <definedName name="DebOborot3Q">[10]ОСВ!$K$5:$K$525</definedName>
    <definedName name="DebOborot4Q">[10]ОСВ!$N$5:$N$525</definedName>
    <definedName name="dirGroup">#REF!</definedName>
    <definedName name="dirGroupFullList">#REF!</definedName>
    <definedName name="dirRelatedParties">#REF!</definedName>
    <definedName name="f5cons">'[12]@5'!$A$12:$BF$340</definedName>
    <definedName name="Forma2Credit1Q">#REF!</definedName>
    <definedName name="Forma2Credit2Q">#REF!</definedName>
    <definedName name="Forma2Credit3Q">#REF!</definedName>
    <definedName name="Forma2Credit4Q">#REF!</definedName>
    <definedName name="Forma2Debet1Q">#REF!</definedName>
    <definedName name="Forma2Debet2Q">#REF!</definedName>
    <definedName name="Forma2Debet3Q">#REF!</definedName>
    <definedName name="Forma2Debet4Q">#REF!</definedName>
    <definedName name="GGG" hidden="1">{#N/A,#N/A,FALSE,"Расчет вспомогательных"}</definedName>
    <definedName name="Header">#REF!</definedName>
    <definedName name="interest">'[13]Net Borrow'!$N$10:$N$21</definedName>
    <definedName name="inv">'[7]Bauxite 323'!$D$287</definedName>
    <definedName name="KAZ_TOT">'[14]2 Qrt'!#REF!</definedName>
    <definedName name="KRAZ_TOT">'[14]2 Qrt'!#REF!</definedName>
    <definedName name="KUMZ_TOT">'[14]2 Qrt'!#REF!</definedName>
    <definedName name="Lang">[12]Set!$D$15</definedName>
    <definedName name="Language">[15]Setup!$E$4</definedName>
    <definedName name="Languages">[12]Dirs!$B$5:$C$6</definedName>
    <definedName name="LME">[16]All!#REF!</definedName>
    <definedName name="lme_curr">[17]SETS!$B$36</definedName>
    <definedName name="LME_CURRENT">[18]SETS!$B$36</definedName>
    <definedName name="lmev">'[19]Sales quotas'!$G$8</definedName>
    <definedName name="LMEVAL">[20]SALES!$G$8</definedName>
    <definedName name="LTInvestments">[12]Dirs!$A$312:$C$328</definedName>
    <definedName name="marg">[17]SETS!$B$34</definedName>
    <definedName name="MARGIN">[18]SETS!$B$34</definedName>
    <definedName name="NameAcc">#REF!</definedName>
    <definedName name="NoAcc">#REF!</definedName>
    <definedName name="PROJECT">[21]LIST5!#REF!</definedName>
    <definedName name="RawData">#REF!</definedName>
    <definedName name="RawHeader">#REF!</definedName>
    <definedName name="rrb">'[22]Sales 321'!$L$3</definedName>
    <definedName name="RWB">[23]Bauxite!$L$22</definedName>
    <definedName name="setReportingCompanyName">[12]Set!$D$17</definedName>
    <definedName name="setReportingDate">[12]Set!$D$19</definedName>
    <definedName name="siirkaz">#REF!</definedName>
    <definedName name="sss">#REF!</definedName>
    <definedName name="Stat97">[13]Data00!$H$2:$T$42</definedName>
    <definedName name="Taxes">[12]Dirs!$A$295:$C$308</definedName>
    <definedName name="TEST0">#REF!</definedName>
    <definedName name="TESTHKEY">#REF!</definedName>
    <definedName name="TESTKEYS">#REF!</definedName>
    <definedName name="TESTVKEY">#REF!</definedName>
    <definedName name="TextRefCopy22">#REF!</definedName>
    <definedName name="TextRefCopy26">#REF!</definedName>
    <definedName name="TextRefCopy29">#REF!</definedName>
    <definedName name="TextRefCopy33">#REF!</definedName>
    <definedName name="TextRefCopy36">#REF!</definedName>
    <definedName name="TextRefCopy38">#REF!</definedName>
    <definedName name="TextRefCopy44">#REF!</definedName>
    <definedName name="TextRefCopy47">#REF!</definedName>
    <definedName name="TextRefCopy49">#REF!</definedName>
    <definedName name="TextRefCopyRangeCount" hidden="1">54</definedName>
    <definedName name="VhodSaldo">#REF!</definedName>
    <definedName name="wrn.1." hidden="1">{#N/A,#N/A,FALSE,"Расчет вспомогательных"}</definedName>
    <definedName name="www">#REF!</definedName>
    <definedName name="а_пять">#REF!</definedName>
    <definedName name="август">#REF!</definedName>
    <definedName name="АТП">#REF!</definedName>
    <definedName name="Бюджет_ОАО__СУАЛ">'[24]Бюджет по кварталам'!$A$2:$A$65536</definedName>
    <definedName name="ванадий_колич">#REF!</definedName>
    <definedName name="ванадий_приход">#REF!</definedName>
    <definedName name="вано" hidden="1">{#N/A,#N/A,FALSE,"Расчет вспомогательных"}</definedName>
    <definedName name="вапр" hidden="1">{#N/A,#N/A,FALSE,"Расчет вспомогательных"}</definedName>
    <definedName name="вкрер" hidden="1">{#N/A,#N/A,FALSE,"Расчет вспомогательных"}</definedName>
    <definedName name="газ">#REF!</definedName>
    <definedName name="ГСС">#REF!</definedName>
    <definedName name="декабрь">#REF!</definedName>
    <definedName name="дол_Россия">#REF!</definedName>
    <definedName name="доллар">#REF!</definedName>
    <definedName name="зав_себ_7">#REF!</definedName>
    <definedName name="зат_7">#REF!</definedName>
    <definedName name="июль">#REF!</definedName>
    <definedName name="июнь">#REF!</definedName>
    <definedName name="КДЦ">#REF!</definedName>
    <definedName name="КДЦ_реал">#REF!</definedName>
    <definedName name="ККП">#REF!</definedName>
    <definedName name="КМЦ">#REF!</definedName>
    <definedName name="кс">#REF!</definedName>
    <definedName name="КХП">#REF!</definedName>
    <definedName name="КЭШ" hidden="1">{#N/A,#N/A,FALSE,"Расчет вспомогательных"}</definedName>
    <definedName name="лом_тонн">#REF!</definedName>
    <definedName name="лопа" hidden="1">{#N/A,#N/A,FALSE,"Расчет вспомогательных"}</definedName>
    <definedName name="май">#REF!</definedName>
    <definedName name="металл_тонн">#REF!</definedName>
    <definedName name="механ">#REF!</definedName>
    <definedName name="н_года">#REF!</definedName>
    <definedName name="нгкг" hidden="1">{#N/A,#N/A,FALSE,"Расчет вспомогательных"}</definedName>
    <definedName name="Номер">'[24]Бюджет по кварталам'!$A$1:$A$65536</definedName>
    <definedName name="ноябрь">#REF!</definedName>
    <definedName name="о_29">#REF!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_xlnm.Print_Area" localSheetId="0">Тех.вода_2021!$A$2:$G$38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тябрь">#REF!</definedName>
    <definedName name="ООВВО">#REF!</definedName>
    <definedName name="ПЖТ">#REF!</definedName>
    <definedName name="ПКИ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СЦ">#REF!</definedName>
    <definedName name="ПТД">#REF!</definedName>
    <definedName name="реал_7">#REF!</definedName>
    <definedName name="Россия_тонн">#REF!</definedName>
    <definedName name="Россия_цена">#REF!</definedName>
    <definedName name="РСП">#REF!</definedName>
    <definedName name="РЭЦ">#REF!</definedName>
    <definedName name="сентябрь">#REF!</definedName>
    <definedName name="скидка">#REF!</definedName>
    <definedName name="смета">#REF!</definedName>
    <definedName name="Статья">'[24]Бюджет по кварталам'!$C$1:$C$65536</definedName>
    <definedName name="ТНП">#REF!</definedName>
    <definedName name="УИВТ">#REF!</definedName>
    <definedName name="УИСО">#REF!</definedName>
    <definedName name="УРС">#REF!</definedName>
    <definedName name="УТК">#REF!</definedName>
    <definedName name="УЦС">#REF!</definedName>
    <definedName name="учебный">#REF!</definedName>
    <definedName name="Факторы" hidden="1">{#N/A,#N/A,FALSE,"Расчет вспомогательных"}</definedName>
    <definedName name="ХОВ" hidden="1">{#N/A,#N/A,FALSE,"Расчет вспомогательных"}</definedName>
    <definedName name="ЦВС">#REF!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ТА">#REF!</definedName>
    <definedName name="ЦУШ">#REF!</definedName>
    <definedName name="ЦУШ_колич">#REF!</definedName>
    <definedName name="ЦЭТЛ">#REF!</definedName>
    <definedName name="ывп" hidden="1">{#N/A,#N/A,FALSE,"Расчет вспомогательных"}</definedName>
    <definedName name="экспорт">#REF!</definedName>
    <definedName name="эл_энергия">#REF!</definedName>
    <definedName name="ЭРЦ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G32" i="1"/>
  <c r="G34" i="1" s="1"/>
  <c r="F31" i="1"/>
  <c r="E25" i="1"/>
  <c r="D25" i="1"/>
  <c r="C25" i="1"/>
  <c r="G22" i="1"/>
  <c r="G24" i="1" s="1"/>
  <c r="E15" i="1"/>
  <c r="D15" i="1"/>
  <c r="C15" i="1"/>
  <c r="F14" i="1"/>
  <c r="F10" i="1"/>
  <c r="F22" i="1" s="1"/>
  <c r="F32" i="1" s="1"/>
  <c r="F33" i="1" s="1"/>
  <c r="F35" i="1" s="1"/>
  <c r="F9" i="1"/>
  <c r="F21" i="1" s="1"/>
  <c r="F23" i="1" s="1"/>
  <c r="F25" i="1" s="1"/>
  <c r="F13" i="1" l="1"/>
  <c r="F15" i="1" s="1"/>
</calcChain>
</file>

<file path=xl/comments1.xml><?xml version="1.0" encoding="utf-8"?>
<comments xmlns="http://schemas.openxmlformats.org/spreadsheetml/2006/main">
  <authors>
    <author>Laubakh Larisa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Это беру только в ожидаемое 19 года, т.к. на 20 й год я это не учту - мы просто индексируем 19г.-то что дали РЭК. Просто индексирую 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ставлю в ОФ_2020 из БП</t>
        </r>
      </text>
    </comment>
  </commentList>
</comments>
</file>

<file path=xl/sharedStrings.xml><?xml version="1.0" encoding="utf-8"?>
<sst xmlns="http://schemas.openxmlformats.org/spreadsheetml/2006/main" count="72" uniqueCount="40">
  <si>
    <t>Филиал АО «РУСАЛ Урал» в Краснотурьинске «Объединенная компания РУСАЛ Богословский алюминиевый завод»</t>
  </si>
  <si>
    <t>Текущие  ремонты,  сервисное и технического обслуживания в 2021 году</t>
  </si>
  <si>
    <t>в себестоимости технической воды</t>
  </si>
  <si>
    <t>Наименование работ</t>
  </si>
  <si>
    <t>Срок выполнения работ</t>
  </si>
  <si>
    <t>Стоимость работ по смете, тыс. руб.</t>
  </si>
  <si>
    <t>капитальный ремонт</t>
  </si>
  <si>
    <t>текущий ремонт (сервисное обслуживание)</t>
  </si>
  <si>
    <t>Подтверждающие документы</t>
  </si>
  <si>
    <t>Хозяйственный способ</t>
  </si>
  <si>
    <t>Подрядный способ</t>
  </si>
  <si>
    <t>Текущий ремонт сетей и оборудования насосных станций технического водоснабжения  (услуга  )</t>
  </si>
  <si>
    <t>январь-декабрь 2021</t>
  </si>
  <si>
    <t>Договор с ООО ИсоКТ - Дог.2020/0371 от 25.12.2020 г.Договор оказания абонентских услуг по сервисному обслуживанию оборудования на 2021г</t>
  </si>
  <si>
    <t xml:space="preserve">Здание павильона донного водоспуска Андрюшинского водохранилища     </t>
  </si>
  <si>
    <t>июль 2021</t>
  </si>
  <si>
    <t>ООО "АРКУДА" БАЗ-Д-21-0322/05 / ИсоКТ-Дог2021/0116-04 от 12.07.2021</t>
  </si>
  <si>
    <t>Эксплуатационно -техническое обслуживание технических устройств локальной системы оповещения  (ЛСО) гидротехнических сооружений (ГТС) РУСАЛ Краснотурьинск</t>
  </si>
  <si>
    <t>Договор подряда БАЗ-Д-21-0296 от 14. 04.2021 с  ООО "СИСТЕМОТЕХНИКА"</t>
  </si>
  <si>
    <t>Сервисное обслуживание  локальной системы оповещения  (ЛСО) гидротехнических сооружений (ГТС) Андрюшинского водохранилища ЦТЭС.</t>
  </si>
  <si>
    <t>Договор подряда БАЗ-Д-21-00329 от 15. 04.2021 с  ООО "МегаЛайн"</t>
  </si>
  <si>
    <t xml:space="preserve">ИТОГО </t>
  </si>
  <si>
    <t xml:space="preserve">Батиметрическая съёмка Андрюшинского водохранилища </t>
  </si>
  <si>
    <t>декабрь 2021</t>
  </si>
  <si>
    <t>ООО "Геоэнергопром"ДОГОВОР № БАЗ-Д-21-0784</t>
  </si>
  <si>
    <t>2018 год</t>
  </si>
  <si>
    <t>2019 год</t>
  </si>
  <si>
    <t>Текущий ремонт сетей и оборудования насосных станций технического водоснабжения  (услуга  ООО "РУС-Инжиниринг")</t>
  </si>
  <si>
    <t>январь-декабрь 2019</t>
  </si>
  <si>
    <t>Индексация прогнозных затрат 2018 года на 4,3 %</t>
  </si>
  <si>
    <t>Ремонт строительных конструкций. Андрюшинское водохранилище</t>
  </si>
  <si>
    <t>Сервисное обслуживание ЛСО ГТС ЦТЭС</t>
  </si>
  <si>
    <r>
      <t xml:space="preserve">в весенних пакетах 950тыс.руб. запланировано в БП_2018 и ТП_07 Хитон </t>
    </r>
    <r>
      <rPr>
        <sz val="10"/>
        <color indexed="10"/>
        <rFont val="Arial"/>
        <family val="2"/>
        <charset val="204"/>
      </rPr>
      <t xml:space="preserve">ДОГОВОРА НЕТ </t>
    </r>
  </si>
  <si>
    <t>2020 год</t>
  </si>
  <si>
    <t>январь-декабрь 2020</t>
  </si>
  <si>
    <t>Индексация прогнозных затрат 2020 года на 3,4 %</t>
  </si>
  <si>
    <t>Водолазное обследование ГТС  (Андрюшинского и Краснотурьинского водохранилищ, береговых насосных станций №1,2)</t>
  </si>
  <si>
    <t>*Обосновывающие материалы выложены в ФГИС "ЕИАС". Реестр с активными ссылками на флеш-карте.</t>
  </si>
  <si>
    <t>Финансовый директор</t>
  </si>
  <si>
    <t>С.В. Ягина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</si>
</sst>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&quot;р.&quot;_-;\-* #,##0.00&quot;р.&quot;_-;_-* &quot;-&quot;??&quot;р.&quot;_-;_-@_-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name val="Arial Cyr"/>
      <charset val="204"/>
    </font>
    <font>
      <b/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right" vertical="top"/>
    </xf>
    <xf numFmtId="0" fontId="5" fillId="0" borderId="0" xfId="1" applyFont="1" applyFill="1"/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8" fillId="0" borderId="0" xfId="0" applyFont="1" applyFill="1" applyAlignment="1"/>
    <xf numFmtId="0" fontId="6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4" fontId="11" fillId="0" borderId="6" xfId="2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164" fontId="11" fillId="0" borderId="8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10" xfId="2" applyFont="1" applyFill="1" applyBorder="1" applyAlignment="1">
      <alignment horizontal="left" vertical="center" wrapText="1"/>
    </xf>
    <xf numFmtId="164" fontId="11" fillId="0" borderId="11" xfId="2" applyFont="1" applyFill="1" applyBorder="1" applyAlignment="1">
      <alignment horizontal="left" vertical="center" wrapText="1"/>
    </xf>
    <xf numFmtId="17" fontId="10" fillId="0" borderId="1" xfId="0" applyNumberFormat="1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164" fontId="11" fillId="0" borderId="12" xfId="2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1" fillId="0" borderId="13" xfId="2" applyFont="1" applyFill="1" applyBorder="1" applyAlignment="1">
      <alignment horizontal="left" vertical="center" wrapText="1"/>
    </xf>
    <xf numFmtId="164" fontId="11" fillId="0" borderId="14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65" fontId="13" fillId="0" borderId="1" xfId="2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164" fontId="11" fillId="3" borderId="11" xfId="2" applyFont="1" applyFill="1" applyBorder="1" applyAlignment="1">
      <alignment horizontal="left" vertical="center" wrapText="1"/>
    </xf>
    <xf numFmtId="17" fontId="10" fillId="3" borderId="1" xfId="0" applyNumberFormat="1" applyFont="1" applyFill="1" applyBorder="1" applyAlignment="1">
      <alignment horizontal="center" vertical="center" wrapText="1"/>
    </xf>
    <xf numFmtId="164" fontId="10" fillId="3" borderId="1" xfId="2" applyFont="1" applyFill="1" applyBorder="1" applyAlignment="1">
      <alignment horizontal="center" vertical="center" wrapText="1"/>
    </xf>
    <xf numFmtId="165" fontId="10" fillId="3" borderId="1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10" fillId="3" borderId="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0" fontId="5" fillId="4" borderId="0" xfId="1" applyFont="1" applyFill="1" applyAlignment="1">
      <alignment wrapText="1"/>
    </xf>
    <xf numFmtId="164" fontId="11" fillId="3" borderId="12" xfId="2" applyFont="1" applyFill="1" applyBorder="1" applyAlignment="1">
      <alignment horizontal="left" vertical="center" wrapText="1"/>
    </xf>
    <xf numFmtId="164" fontId="11" fillId="3" borderId="13" xfId="2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0" fontId="15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7" fontId="1" fillId="0" borderId="0" xfId="3" applyFont="1" applyFill="1" applyBorder="1"/>
    <xf numFmtId="0" fontId="0" fillId="0" borderId="0" xfId="0" applyFill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7" fontId="2" fillId="0" borderId="0" xfId="3" applyFont="1" applyFill="1" applyBorder="1"/>
    <xf numFmtId="0" fontId="18" fillId="0" borderId="0" xfId="0" applyFont="1" applyBorder="1" applyAlignment="1">
      <alignment horizontal="right"/>
    </xf>
    <xf numFmtId="0" fontId="0" fillId="0" borderId="0" xfId="0" applyBorder="1"/>
    <xf numFmtId="167" fontId="1" fillId="0" borderId="0" xfId="3" applyFont="1" applyBorder="1"/>
    <xf numFmtId="0" fontId="18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1" applyFont="1" applyFill="1" applyBorder="1"/>
    <xf numFmtId="4" fontId="5" fillId="0" borderId="0" xfId="1" applyNumberFormat="1" applyFont="1" applyFill="1" applyBorder="1"/>
  </cellXfs>
  <cellStyles count="4">
    <cellStyle name="Денежный 2" xfId="3"/>
    <cellStyle name="Обычный" xfId="0" builtinId="0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73;&#1086;&#1089;&#1085;&#1086;&#1074;&#1072;&#1085;&#1080;&#1077;%20&#1090;&#1072;&#1088;&#1080;&#1092;&#1086;&#1074;%20&#1085;&#1072;%20&#1087;&#1088;&#1086;&#1076;.%20&#1058;&#1069;&#1057;\2023\23_&#1058;&#1069;&#1057;%20&#1090;&#1077;&#1093;&#1085;&#1080;&#1095;&#1077;&#1089;&#1082;&#1072;&#1103;%20&#1074;&#1086;&#1076;&#1072;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86;&#1088;&#1084;&#1099;%20&#1056;&#1072;&#1073;&#1086;&#1095;&#1080;&#1081;%20&#1092;&#1072;&#1081;&#108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WINDOWS\TEMP\GWViewer\&#1096;&#1072;&#1073;&#1083;&#1086;&#1085;%20&#1073;&#1102;&#1076;&#1078;&#1077;&#1090;&#1072;%20&#1087;&#1086;%20&#1062;&#1047;%20&#1080;%20&#1054;&#1047;%20&#1088;&#1072;&#1073;&#1086;&#1095;&#1080;&#1081;%204%202003%2011%202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72;&#1081;&#1083;&#1099;%20&#1086;&#1090;%20&#1052;&#1072;&#1088;&#1082;&#1072;%20&#1059;&#1086;&#1088;&#1085;&#1077;&#1088;&#1072;\9%20&#1084;&#1077;&#1089;%202003\CS_BAZf_9_200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ing\YE_Info\Close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FromZug\Excel\ASM\Financials\Bossreports\ASM%20reports_August\ASM_results_1st%20hal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72;&#1081;&#1083;&#1099;%20&#1086;&#1090;%20&#1052;&#1072;&#1088;&#1082;&#1072;%20&#1059;&#1086;&#1088;&#1085;&#1077;&#1088;&#1072;\2003\GROUPS\&#1041;&#1091;&#1093;&#1075;&#1072;&#1083;&#1090;&#1077;&#1088;&#1080;&#1103;\Transformat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sdanko\OLD%20FILES\Sales\SALES%20ANALISYS%20AS%20OF%2031%20D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NAGERIALS%20JANUARY%201999\KRAZ_3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ALCO_ZUG_SRV\COALCOZUG\Infra-Office%20Communication\Accounting\SDanko\Managerials%201999\KRAZ_3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AZ%20303%20as%20of%2031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2022/&#1076;&#1083;&#1103;%20&#1088;&#1072;&#1079;&#1084;&#1077;&#1097;&#1077;&#1085;&#1080;&#1103;%20&#1085;&#1072;%20&#1089;&#1072;&#1081;&#1090;&#1077;/&#1088;&#1077;&#1084;&#1086;&#1085;&#1090;&#109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MANAGERIALS%20AS%20OF%20MARCH%201999\KRAZ%20307%20-%20%20March%2031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zugproc\REPORT_e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y%20Documents\MANAGERIAL%20AS%20OF%2030%20APR\659BAZ_1998%201st%20quat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ANAGERIALS%20MAY%2031\BAZ%20659%20AS%20OF%2031%20M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jet\Y%202000\&#1041;&#1102;&#1076;&#1078;&#1077;&#1090;%20&#1085;&#1072;%202000%20&#1075;&#1086;&#1076;%20&#1092;&#1086;&#1088;&#1084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user\&#1056;&#1072;&#1073;&#1086;&#1095;&#1080;&#1081;%20&#1089;&#1090;&#1086;&#1083;\&#1058;&#1072;&#1088;&#1080;&#1092;&#1099;%20&#1048;.&#1071;\&#1063;&#1077;&#1088;&#1085;&#1086;&#1089;&#1082;&#1091;&#1090;&#1086;&#1074;&#1089;&#1082;&#1072;&#1103;%20&#1074;&#1086;&#1076;&#1072;\&#1056;&#1072;&#1089;&#1095;&#1077;&#1090;&#1099;%20&#1087;&#1086;%20&#1055;&#1080;&#1090;&#1100;&#1077;&#1074;&#1086;&#1081;&#1093;&#1086;&#1083;&#1086;&#1076;&#1085;&#1086;&#1081;%20&#1074;&#1086;&#1076;&#1077;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user\&#1056;&#1072;&#1073;&#1086;&#1095;&#1080;&#1081;%20&#1089;&#1090;&#1086;&#1083;\&#1058;&#1072;&#1088;&#1080;&#1092;&#1099;%20&#1048;.&#1071;\&#1042;&#1086;&#1076;&#1072;%20&#1090;&#1077;&#1093;&#1085;&#1080;&#1095;&#1077;&#1089;&#1082;&#1072;&#1103;\&#1056;&#1072;&#1089;&#1095;&#1077;&#1090;%20&#1090;&#1072;&#1088;&#1080;&#1092;&#1072;%20&#1085;&#1072;%20&#1074;&#1086;&#1076;&#1091;%20&#1090;&#1077;&#1095;&#1085;&#1080;&#1095;&#1077;&#1089;&#1082;&#1091;&#1102;%20&#1085;&#1072;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hPlan\&#1055;&#1088;&#1086;&#1077;&#1082;&#1090;%20&#1090;&#1072;&#1088;&#1080;&#1092;&#1086;&#1074;%20&#1085;&#1072;%202012\&#1058;&#1072;&#1088;&#1080;&#1092;&#1099;%20&#1085;&#1072;%202015-2017\&#1042;&#1086;&#1076;&#1086;&#1086;&#1090;&#1074;&#1077;&#1076;&#1077;&#1085;&#1080;&#1077;\&#1056;&#1072;&#1089;&#1095;&#1077;&#1090;&#1099;%20&#1087;&#1086;%20&#1089;&#1090;&#1086;&#1095;&#1085;&#1086;&#1081;%20&#1074;&#1086;&#1076;&#1077;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windows\TEMP\321BAZ_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Departments\Accounting%20Finance\Employees\Ivan%20Streshinsky\Managerial\321BAZ_19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artments\Accounting%20Finance\Employees\Ivan%20Streshinsky\YEAREND97\BAZ19_I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ebayramli\Local%20Settings\Temp\&#1096;&#1072;&#1073;&#1083;&#1086;&#1085;%20&#1073;&#1102;&#1076;&#1078;&#1077;&#1090;&#1072;%20&#1087;&#1086;%20&#1062;&#1047;%20&#1080;%20&#1054;&#1047;%20&#1088;&#1072;&#1073;&#1086;&#1095;&#1080;&#1081;%207%202003%2012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расчет тарифа"/>
      <sheetName val="смета расходов"/>
      <sheetName val="операц расходы"/>
      <sheetName val="неподконтр"/>
      <sheetName val="свод. по налогам на тех.в."/>
      <sheetName val="плотина зн"/>
      <sheetName val="береговые зн"/>
      <sheetName val="расчёт водного налога"/>
      <sheetName val="потребление э.энергии"/>
      <sheetName val="ээнергия"/>
      <sheetName val="Лист3"/>
      <sheetName val="Лист1 (2)"/>
      <sheetName val="ао"/>
      <sheetName val="вед.ОС на 01.01.22"/>
      <sheetName val="расчёт водного налога на 2021"/>
      <sheetName val="цеховые"/>
      <sheetName val="соц.выплаты"/>
      <sheetName val="индексы"/>
      <sheetName val="вед-ть ОС на 01.01.21"/>
      <sheetName val="ведомость ОС на 01.01.2019"/>
      <sheetName val="вед-ть аморт-и на 01.01.2018"/>
      <sheetName val="вед-ть ОС на 01.01.2020"/>
      <sheetName val="вед.ОС на 01.01.20 с ЛСО"/>
      <sheetName val="Тех.вода_2021"/>
      <sheetName val="Тек.рем_Факт_2021"/>
      <sheetName val="с R3 за 2021"/>
      <sheetName val="цеховые ТЭС"/>
      <sheetName val="индекс кол-ва активов"/>
      <sheetName val="сырье и материалы"/>
      <sheetName val="расчет мат-лы"/>
      <sheetName val="тэнергия"/>
      <sheetName val="покупн тн"/>
      <sheetName val="топливо"/>
      <sheetName val="покупн хвс"/>
      <sheetName val="ТР 2013"/>
      <sheetName val="ТО 2013"/>
      <sheetName val="ТО 2014"/>
      <sheetName val="Затраты на транспортировку ээ"/>
      <sheetName val="Приложение № 18 new"/>
      <sheetName val="РИК ОО "/>
      <sheetName val="РИК ТО"/>
      <sheetName val="РИК ТР"/>
      <sheetName val="Выгрузка затрат 2014г."/>
      <sheetName val="Вода сторонним"/>
      <sheetName val="насосные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9">
          <cell r="C19">
            <v>12479484.800000001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нтарии"/>
      <sheetName val="План счетов"/>
      <sheetName val="Список Группы"/>
      <sheetName val="ОСВ"/>
      <sheetName val="Форма 2"/>
      <sheetName val="Список корректировок"/>
      <sheetName val="Корректировки МСФО"/>
      <sheetName val="Внутри Группы"/>
      <sheetName val="Трансформация"/>
      <sheetName val="СВОД"/>
      <sheetName val="Фин вложения"/>
      <sheetName val="ОС и НА"/>
      <sheetName val="РБП"/>
      <sheetName val="Дебиторы-Кредиторы"/>
      <sheetName val="Запасы"/>
      <sheetName val="Элементы"/>
      <sheetName val="Формы Рабочий фай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код</v>
          </cell>
          <cell r="B1" t="str">
            <v>Центр затрат</v>
          </cell>
        </row>
        <row r="2">
          <cell r="A2">
            <v>1</v>
          </cell>
          <cell r="B2" t="str">
            <v>Управление производством</v>
          </cell>
        </row>
        <row r="3">
          <cell r="A3">
            <v>2</v>
          </cell>
          <cell r="B3" t="str">
            <v>Маркетинг и логистика</v>
          </cell>
        </row>
        <row r="4">
          <cell r="A4">
            <v>3</v>
          </cell>
          <cell r="B4" t="str">
            <v>Развитие бизнеса</v>
          </cell>
        </row>
        <row r="5">
          <cell r="A5">
            <v>4</v>
          </cell>
          <cell r="B5" t="str">
            <v>Кадровая и соц. политика</v>
          </cell>
        </row>
        <row r="7">
          <cell r="A7">
            <v>5</v>
          </cell>
          <cell r="B7" t="str">
            <v>Связи с общественностью и инвесторы</v>
          </cell>
        </row>
        <row r="10">
          <cell r="A10">
            <v>6</v>
          </cell>
          <cell r="B10" t="str">
            <v>Бухучет-Финансы-Отчетность</v>
          </cell>
        </row>
        <row r="15">
          <cell r="A15">
            <v>7</v>
          </cell>
          <cell r="B15" t="str">
            <v>Информационные технологии</v>
          </cell>
        </row>
        <row r="16">
          <cell r="A16">
            <v>8</v>
          </cell>
          <cell r="B16" t="str">
            <v>Проект Коми-Алюминий</v>
          </cell>
        </row>
        <row r="17">
          <cell r="A17">
            <v>9</v>
          </cell>
          <cell r="B17" t="str">
            <v>Управление бизнесом в РФ</v>
          </cell>
        </row>
        <row r="23">
          <cell r="A23">
            <v>14</v>
          </cell>
          <cell r="B23" t="str">
            <v>Экология</v>
          </cell>
        </row>
        <row r="24">
          <cell r="A24">
            <v>15</v>
          </cell>
          <cell r="B24" t="str">
            <v>Энергопроекты</v>
          </cell>
        </row>
        <row r="25">
          <cell r="A25">
            <v>16</v>
          </cell>
          <cell r="B25" t="str">
            <v>Соц партнерство</v>
          </cell>
        </row>
        <row r="26">
          <cell r="A26">
            <v>10</v>
          </cell>
          <cell r="B26" t="str">
            <v>Администрация (СУАЛ Холдинг)</v>
          </cell>
        </row>
        <row r="28">
          <cell r="A28">
            <v>11</v>
          </cell>
          <cell r="B28" t="str">
            <v>Администрация (Прочие)</v>
          </cell>
        </row>
        <row r="29">
          <cell r="A29">
            <v>12</v>
          </cell>
          <cell r="B29" t="str">
            <v>Высшее руководство</v>
          </cell>
        </row>
        <row r="30">
          <cell r="A30">
            <v>13</v>
          </cell>
          <cell r="B30" t="str">
            <v>Проект IPO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s"/>
      <sheetName val="Guidance"/>
      <sheetName val="Set"/>
      <sheetName val="BS"/>
      <sheetName val="IS"/>
      <sheetName val="@5"/>
      <sheetName val="IC Assets"/>
      <sheetName val="IC Liab&amp;Eq"/>
      <sheetName val="RP Assets"/>
      <sheetName val="RP Liab"/>
      <sheetName val="Note03"/>
      <sheetName val="Note04"/>
      <sheetName val="Note07"/>
      <sheetName val="Note11"/>
      <sheetName val="Note21"/>
      <sheetName val="@TransSheet"/>
    </sheetNames>
    <sheetDataSet>
      <sheetData sheetId="0" refreshError="1">
        <row r="5">
          <cell r="B5" t="str">
            <v>Russian</v>
          </cell>
          <cell r="C5">
            <v>1</v>
          </cell>
        </row>
        <row r="6">
          <cell r="B6" t="str">
            <v>English</v>
          </cell>
          <cell r="C6">
            <v>2</v>
          </cell>
        </row>
        <row r="295">
          <cell r="A295">
            <v>1</v>
          </cell>
          <cell r="B295" t="str">
            <v>НДС</v>
          </cell>
          <cell r="C295" t="str">
            <v>VAT</v>
          </cell>
        </row>
        <row r="296">
          <cell r="A296">
            <v>2</v>
          </cell>
          <cell r="B296" t="str">
            <v>Налог на доходы с физических лиц</v>
          </cell>
          <cell r="C296" t="str">
            <v>Individual income tax</v>
          </cell>
        </row>
        <row r="297">
          <cell r="A297">
            <v>3</v>
          </cell>
          <cell r="B297" t="str">
            <v>Единый социальный налог</v>
          </cell>
          <cell r="C297" t="str">
            <v>Social tax</v>
          </cell>
        </row>
        <row r="298">
          <cell r="A298">
            <v>4</v>
          </cell>
          <cell r="B298" t="str">
            <v>Таможенная пошлина</v>
          </cell>
          <cell r="C298" t="str">
            <v>Custom duties</v>
          </cell>
        </row>
        <row r="299">
          <cell r="A299">
            <v>5</v>
          </cell>
          <cell r="B299" t="str">
            <v>Платежи за пользование природными ресурсами</v>
          </cell>
          <cell r="C299" t="str">
            <v>Natural resources usage tax</v>
          </cell>
        </row>
        <row r="300">
          <cell r="A300">
            <v>6</v>
          </cell>
          <cell r="B300" t="str">
            <v>Налог на прибыль предприятий</v>
          </cell>
          <cell r="C300" t="str">
            <v>Corporate income tax</v>
          </cell>
        </row>
        <row r="301">
          <cell r="A301">
            <v>7</v>
          </cell>
          <cell r="B301" t="str">
            <v>Плата за пользование водными объектами</v>
          </cell>
          <cell r="C301" t="str">
            <v>Water tax</v>
          </cell>
        </row>
        <row r="302">
          <cell r="A302">
            <v>8</v>
          </cell>
          <cell r="B302" t="str">
            <v>Налог на добычу полезных ископаемых</v>
          </cell>
          <cell r="C302" t="str">
            <v>Minerals tax</v>
          </cell>
        </row>
        <row r="303">
          <cell r="A303">
            <v>9</v>
          </cell>
          <cell r="B303" t="str">
            <v>Налог на имущество предприятий</v>
          </cell>
          <cell r="C303" t="str">
            <v>Property tax</v>
          </cell>
        </row>
        <row r="304">
          <cell r="A304">
            <v>10</v>
          </cell>
          <cell r="B304" t="str">
            <v>Налог за пользование недрами</v>
          </cell>
          <cell r="C304" t="str">
            <v>The Earth's interior tax</v>
          </cell>
        </row>
        <row r="305">
          <cell r="A305">
            <v>11</v>
          </cell>
          <cell r="B305" t="str">
            <v>Налог на воспроизводство минерально-сырьевой базы</v>
          </cell>
          <cell r="C305" t="str">
            <v>Minerals breeding tax</v>
          </cell>
        </row>
        <row r="306">
          <cell r="A306">
            <v>12</v>
          </cell>
          <cell r="B306" t="str">
            <v>Экологический налог</v>
          </cell>
          <cell r="C306" t="str">
            <v>Environmental tax</v>
          </cell>
        </row>
        <row r="307">
          <cell r="A307">
            <v>98</v>
          </cell>
          <cell r="B307" t="str">
            <v>Прочие налоги</v>
          </cell>
          <cell r="C307" t="str">
            <v xml:space="preserve">Other taxes </v>
          </cell>
        </row>
        <row r="308">
          <cell r="A308">
            <v>99</v>
          </cell>
          <cell r="B308" t="str">
            <v>Резерв по непредъявленному НДС</v>
          </cell>
          <cell r="C308" t="str">
            <v>Provision for VAT receivable</v>
          </cell>
        </row>
        <row r="312">
          <cell r="A312">
            <v>10</v>
          </cell>
          <cell r="B312" t="str">
            <v>Инвестиции, имеющиеся в наличии для продажи</v>
          </cell>
          <cell r="C312" t="str">
            <v>Available-for-sale investments</v>
          </cell>
        </row>
        <row r="313">
          <cell r="A313">
            <v>11</v>
          </cell>
          <cell r="B313" t="str">
            <v xml:space="preserve">   Долевые инструменты зависимых сторон</v>
          </cell>
          <cell r="C313" t="str">
            <v xml:space="preserve">   Related parties equity instruments</v>
          </cell>
        </row>
        <row r="314">
          <cell r="A314">
            <v>12</v>
          </cell>
          <cell r="B314" t="str">
            <v xml:space="preserve">   Прочие долевые инструменты</v>
          </cell>
          <cell r="C314" t="str">
            <v xml:space="preserve">   Other equity instruments</v>
          </cell>
        </row>
        <row r="315">
          <cell r="A315">
            <v>13</v>
          </cell>
          <cell r="B315" t="str">
            <v xml:space="preserve">   Долговые инструменты зависимых сторон</v>
          </cell>
          <cell r="C315" t="str">
            <v xml:space="preserve">   Related parties debt instruments</v>
          </cell>
        </row>
        <row r="316">
          <cell r="A316">
            <v>18</v>
          </cell>
          <cell r="B316" t="str">
            <v xml:space="preserve">   Прочие долговые инструменты</v>
          </cell>
          <cell r="C316" t="str">
            <v xml:space="preserve">   Other debt instruments</v>
          </cell>
        </row>
        <row r="317">
          <cell r="A317">
            <v>20</v>
          </cell>
          <cell r="B317" t="str">
            <v>Инвестиции, удерживаемые до погашения</v>
          </cell>
          <cell r="C317" t="str">
            <v>Held-to-maturity investments</v>
          </cell>
        </row>
        <row r="318">
          <cell r="A318">
            <v>21</v>
          </cell>
          <cell r="B318" t="str">
            <v xml:space="preserve">   Облигации банков</v>
          </cell>
          <cell r="C318" t="str">
            <v xml:space="preserve">   Bank bonds</v>
          </cell>
        </row>
        <row r="319">
          <cell r="A319">
            <v>22</v>
          </cell>
          <cell r="B319" t="str">
            <v xml:space="preserve">   Облигации связанных сторон</v>
          </cell>
          <cell r="C319" t="str">
            <v xml:space="preserve">   Related parties bonds</v>
          </cell>
        </row>
        <row r="320">
          <cell r="A320">
            <v>23</v>
          </cell>
          <cell r="B320" t="str">
            <v xml:space="preserve">   Прочие облигации</v>
          </cell>
          <cell r="C320" t="str">
            <v xml:space="preserve">   Other bonds</v>
          </cell>
        </row>
        <row r="321">
          <cell r="A321">
            <v>24</v>
          </cell>
          <cell r="B321" t="str">
            <v xml:space="preserve">   Прочие инвестиции, удерживаемые до погашения</v>
          </cell>
          <cell r="C321" t="str">
            <v xml:space="preserve">   Other HTM investments</v>
          </cell>
        </row>
        <row r="322">
          <cell r="A322">
            <v>29</v>
          </cell>
          <cell r="B322" t="str">
            <v xml:space="preserve">   Резервы</v>
          </cell>
          <cell r="C322" t="str">
            <v xml:space="preserve">   Allowances for non-recovery</v>
          </cell>
        </row>
        <row r="323">
          <cell r="A323">
            <v>30</v>
          </cell>
          <cell r="B323" t="str">
            <v>Займы</v>
          </cell>
          <cell r="C323" t="str">
            <v>Loans</v>
          </cell>
        </row>
        <row r="324">
          <cell r="A324">
            <v>31</v>
          </cell>
          <cell r="B324" t="str">
            <v xml:space="preserve">   Займы связанным сторонам</v>
          </cell>
          <cell r="C324" t="str">
            <v xml:space="preserve">   Loans to related parties</v>
          </cell>
        </row>
        <row r="325">
          <cell r="A325">
            <v>32</v>
          </cell>
          <cell r="B325" t="str">
            <v xml:space="preserve">   Прочие займы</v>
          </cell>
          <cell r="C325" t="str">
            <v xml:space="preserve">   Other loans</v>
          </cell>
        </row>
        <row r="326">
          <cell r="A326">
            <v>33</v>
          </cell>
          <cell r="B326" t="str">
            <v xml:space="preserve">   Векселя связанных сторон</v>
          </cell>
          <cell r="C326" t="str">
            <v xml:space="preserve">   Promissory notes of related parties</v>
          </cell>
        </row>
        <row r="327">
          <cell r="A327">
            <v>34</v>
          </cell>
          <cell r="B327" t="str">
            <v xml:space="preserve">   Прочие векселя</v>
          </cell>
          <cell r="C327" t="str">
            <v xml:space="preserve">   Other promissory notes</v>
          </cell>
        </row>
        <row r="328">
          <cell r="A328">
            <v>39</v>
          </cell>
          <cell r="B328" t="str">
            <v xml:space="preserve">   Резервы</v>
          </cell>
          <cell r="C328" t="str">
            <v xml:space="preserve">   Allowances for non-recovery</v>
          </cell>
        </row>
      </sheetData>
      <sheetData sheetId="1" refreshError="1"/>
      <sheetData sheetId="2" refreshError="1">
        <row r="15">
          <cell r="D15" t="str">
            <v>Russian</v>
          </cell>
        </row>
        <row r="17">
          <cell r="D17" t="str">
            <v>Филиал БАЗ-СУАЛ ОАО "СУАЛ"</v>
          </cell>
        </row>
        <row r="19">
          <cell r="D19">
            <v>37894</v>
          </cell>
        </row>
      </sheetData>
      <sheetData sheetId="3" refreshError="1"/>
      <sheetData sheetId="4" refreshError="1"/>
      <sheetData sheetId="5" refreshError="1">
        <row r="12">
          <cell r="A12" t="str">
            <v>статьи</v>
          </cell>
          <cell r="F12" t="str">
            <v>Sibvami</v>
          </cell>
          <cell r="G12" t="str">
            <v>SualKremnyUral</v>
          </cell>
          <cell r="H12" t="str">
            <v>SualTransport</v>
          </cell>
          <cell r="I12" t="str">
            <v>SibUralTSK</v>
          </cell>
          <cell r="J12" t="str">
            <v>Demidovsky</v>
          </cell>
          <cell r="K12" t="str">
            <v>Bogoslovsky</v>
          </cell>
          <cell r="L12" t="str">
            <v>ElkonService</v>
          </cell>
          <cell r="M12" t="str">
            <v>SualHolding</v>
          </cell>
          <cell r="N12" t="str">
            <v>Kumz</v>
          </cell>
          <cell r="O12" t="str">
            <v>Subr</v>
          </cell>
          <cell r="P12" t="str">
            <v>CenterIT</v>
          </cell>
          <cell r="Q12" t="str">
            <v>BogoslovKirpich</v>
          </cell>
          <cell r="R12" t="str">
            <v>StroyBaz</v>
          </cell>
          <cell r="S12" t="str">
            <v>Yasa</v>
          </cell>
          <cell r="T12" t="str">
            <v>Uralgipromez</v>
          </cell>
          <cell r="U12" t="str">
            <v>код компании</v>
          </cell>
          <cell r="V12" t="str">
            <v>код компании</v>
          </cell>
          <cell r="W12" t="str">
            <v>код компании</v>
          </cell>
          <cell r="X12" t="str">
            <v>код компании</v>
          </cell>
          <cell r="Y12" t="str">
            <v>код компании</v>
          </cell>
          <cell r="Z12" t="str">
            <v>код компании</v>
          </cell>
          <cell r="AA12" t="str">
            <v>код компании</v>
          </cell>
          <cell r="AB12" t="str">
            <v>код компании</v>
          </cell>
          <cell r="AC12" t="str">
            <v>код компании</v>
          </cell>
          <cell r="AD12" t="str">
            <v>код компании</v>
          </cell>
          <cell r="AE12" t="str">
            <v>код компании</v>
          </cell>
          <cell r="AF12" t="str">
            <v>код компании</v>
          </cell>
          <cell r="AG12" t="str">
            <v>код компании</v>
          </cell>
          <cell r="AH12" t="str">
            <v>код компании</v>
          </cell>
          <cell r="AI12" t="str">
            <v>код компании</v>
          </cell>
          <cell r="AJ12" t="str">
            <v>код компании</v>
          </cell>
          <cell r="AK12" t="str">
            <v>код компании</v>
          </cell>
          <cell r="AL12" t="str">
            <v>код компании</v>
          </cell>
          <cell r="AM12" t="str">
            <v>код компании</v>
          </cell>
          <cell r="AN12" t="str">
            <v>код компании</v>
          </cell>
          <cell r="AO12" t="str">
            <v>код компании</v>
          </cell>
          <cell r="AP12" t="str">
            <v>код компании</v>
          </cell>
          <cell r="AQ12" t="str">
            <v>код компании</v>
          </cell>
          <cell r="AR12" t="str">
            <v>код компании</v>
          </cell>
          <cell r="AS12" t="str">
            <v>код компании</v>
          </cell>
          <cell r="AT12" t="str">
            <v>код компании</v>
          </cell>
          <cell r="AU12" t="str">
            <v>код компании</v>
          </cell>
          <cell r="AV12" t="str">
            <v>код компании</v>
          </cell>
          <cell r="AW12" t="str">
            <v>код компании</v>
          </cell>
          <cell r="AX12" t="str">
            <v>код компании</v>
          </cell>
          <cell r="AY12" t="str">
            <v>код компании</v>
          </cell>
          <cell r="AZ12" t="str">
            <v>код компании</v>
          </cell>
          <cell r="BA12" t="str">
            <v>код компании</v>
          </cell>
          <cell r="BB12" t="str">
            <v>код компании</v>
          </cell>
          <cell r="BC12" t="str">
            <v>код компании</v>
          </cell>
          <cell r="BD12" t="str">
            <v>код компании</v>
          </cell>
          <cell r="BE12" t="str">
            <v>код компании</v>
          </cell>
        </row>
        <row r="13">
          <cell r="C13" t="str">
            <v>Остаток на начало периода</v>
          </cell>
          <cell r="E13">
            <v>0</v>
          </cell>
          <cell r="U13">
            <v>0</v>
          </cell>
          <cell r="V13">
            <v>0</v>
          </cell>
          <cell r="BF13">
            <v>0</v>
          </cell>
        </row>
        <row r="15">
          <cell r="C15" t="str">
            <v>Реализация продукции без НДС (расшифровать) компаниям Группы</v>
          </cell>
        </row>
        <row r="16">
          <cell r="C16" t="str">
            <v>1. Реализация по основной деятельности, в т.ч.</v>
          </cell>
          <cell r="E16">
            <v>6529905.3099999996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6529905.3099999996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6529905.3099999996</v>
          </cell>
        </row>
        <row r="17">
          <cell r="A17">
            <v>7110</v>
          </cell>
          <cell r="B17" t="str">
            <v>001</v>
          </cell>
          <cell r="C17" t="str">
            <v xml:space="preserve"> 1.1  Бокситы</v>
          </cell>
          <cell r="D17">
            <v>0</v>
          </cell>
          <cell r="E17">
            <v>6529905.3099999996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6529905.3099999996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BF17">
            <v>6529905.3099999996</v>
          </cell>
        </row>
        <row r="18">
          <cell r="A18">
            <v>7110</v>
          </cell>
          <cell r="B18" t="str">
            <v>002</v>
          </cell>
          <cell r="C18" t="str">
            <v xml:space="preserve"> 1.2  Гидроксид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BF18">
            <v>0</v>
          </cell>
        </row>
        <row r="19">
          <cell r="A19">
            <v>7110</v>
          </cell>
          <cell r="B19" t="str">
            <v>003</v>
          </cell>
          <cell r="C19" t="str">
            <v xml:space="preserve"> 1.3  Глинозем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BF19">
            <v>0</v>
          </cell>
        </row>
        <row r="20">
          <cell r="A20">
            <v>7110</v>
          </cell>
          <cell r="B20" t="str">
            <v>004</v>
          </cell>
          <cell r="C20" t="str">
            <v xml:space="preserve"> 1.4  Первичный алюминий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BF20">
            <v>0</v>
          </cell>
        </row>
        <row r="21">
          <cell r="A21">
            <v>7113</v>
          </cell>
          <cell r="B21" t="str">
            <v>005</v>
          </cell>
          <cell r="C21" t="str">
            <v xml:space="preserve"> 1.5  Продукция из алюминия второго передела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BF21">
            <v>0</v>
          </cell>
        </row>
        <row r="22">
          <cell r="A22">
            <v>7113</v>
          </cell>
          <cell r="B22" t="str">
            <v>006</v>
          </cell>
          <cell r="C22" t="str">
            <v xml:space="preserve"> 1.6  Алюминиевая лента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BF22">
            <v>0</v>
          </cell>
        </row>
        <row r="23">
          <cell r="A23">
            <v>7113</v>
          </cell>
          <cell r="B23" t="str">
            <v>007</v>
          </cell>
          <cell r="C23" t="str">
            <v xml:space="preserve"> 1.7  Алюминиевый лист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BF23">
            <v>0</v>
          </cell>
        </row>
        <row r="24">
          <cell r="A24">
            <v>7113</v>
          </cell>
          <cell r="B24" t="str">
            <v>008</v>
          </cell>
          <cell r="C24" t="str">
            <v xml:space="preserve"> 1.8  Фольга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BF24">
            <v>0</v>
          </cell>
        </row>
        <row r="25">
          <cell r="A25">
            <v>7113</v>
          </cell>
          <cell r="B25" t="str">
            <v>009</v>
          </cell>
          <cell r="C25" t="str">
            <v xml:space="preserve"> 1.9  Литье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BF25">
            <v>0</v>
          </cell>
        </row>
        <row r="26">
          <cell r="A26">
            <v>7114</v>
          </cell>
          <cell r="B26" t="str">
            <v>010</v>
          </cell>
          <cell r="C26" t="str">
            <v xml:space="preserve"> 1.10  Кремний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BF26">
            <v>0</v>
          </cell>
        </row>
        <row r="27">
          <cell r="A27">
            <v>7115</v>
          </cell>
          <cell r="B27" t="str">
            <v>011</v>
          </cell>
          <cell r="C27" t="str">
            <v xml:space="preserve"> 1.11 Криолит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BF27">
            <v>0</v>
          </cell>
        </row>
        <row r="28">
          <cell r="A28">
            <v>7115</v>
          </cell>
          <cell r="B28" t="str">
            <v>012</v>
          </cell>
          <cell r="C28" t="str">
            <v xml:space="preserve"> 1.12  Силумины,сплавы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BF28">
            <v>0</v>
          </cell>
        </row>
        <row r="29">
          <cell r="A29">
            <v>7115</v>
          </cell>
          <cell r="B29" t="str">
            <v>013</v>
          </cell>
          <cell r="C29" t="str">
            <v xml:space="preserve"> 1.13  Порошки,пудры,сплавы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BF29">
            <v>0</v>
          </cell>
        </row>
        <row r="30">
          <cell r="A30">
            <v>7115</v>
          </cell>
          <cell r="B30" t="str">
            <v>014</v>
          </cell>
          <cell r="C30" t="str">
            <v xml:space="preserve"> 1.14  Услуги по переработке (толлинг) Бокситы - алюминий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BF30">
            <v>0</v>
          </cell>
        </row>
        <row r="31">
          <cell r="A31">
            <v>7115</v>
          </cell>
          <cell r="B31" t="str">
            <v>015</v>
          </cell>
          <cell r="C31" t="str">
            <v xml:space="preserve"> 1.15  Прочие услуги по переработке (толлинговые услуги)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BF31">
            <v>0</v>
          </cell>
        </row>
        <row r="32">
          <cell r="A32">
            <v>7115</v>
          </cell>
          <cell r="B32" t="str">
            <v>016</v>
          </cell>
          <cell r="C32" t="str">
            <v xml:space="preserve"> 1.16  Кабельная продукция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BF32">
            <v>0</v>
          </cell>
        </row>
        <row r="33">
          <cell r="A33">
            <v>7115</v>
          </cell>
          <cell r="B33" t="str">
            <v>017</v>
          </cell>
          <cell r="C33" t="str">
            <v xml:space="preserve"> 1.17 Алюминий фтористый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BF33">
            <v>0</v>
          </cell>
        </row>
        <row r="34">
          <cell r="A34">
            <v>7115</v>
          </cell>
          <cell r="B34" t="str">
            <v>018</v>
          </cell>
          <cell r="C34" t="str">
            <v xml:space="preserve"> 1.18 Анодная масса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BF34">
            <v>0</v>
          </cell>
        </row>
        <row r="35">
          <cell r="A35">
            <v>7115</v>
          </cell>
          <cell r="B35" t="str">
            <v>019</v>
          </cell>
          <cell r="C35" t="str">
            <v xml:space="preserve"> 1.19 Известняк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BF35">
            <v>0</v>
          </cell>
        </row>
        <row r="36">
          <cell r="C36" t="str">
            <v xml:space="preserve">2. Реализация по прочей деятельности, в т.ч. </v>
          </cell>
          <cell r="D36">
            <v>0</v>
          </cell>
          <cell r="E36">
            <v>168179542.02863637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5953387.3599999994</v>
          </cell>
          <cell r="L36">
            <v>0</v>
          </cell>
          <cell r="M36">
            <v>243681.30833333335</v>
          </cell>
          <cell r="N36">
            <v>21195.383333333335</v>
          </cell>
          <cell r="O36">
            <v>6614114.5</v>
          </cell>
          <cell r="P36">
            <v>89999.258333333346</v>
          </cell>
          <cell r="Q36">
            <v>42700897.346515149</v>
          </cell>
          <cell r="R36">
            <v>68839276.912121221</v>
          </cell>
          <cell r="S36">
            <v>43716989.960000001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168179542.02863637</v>
          </cell>
        </row>
        <row r="37">
          <cell r="A37">
            <v>7160</v>
          </cell>
          <cell r="B37" t="str">
            <v>020</v>
          </cell>
          <cell r="C37" t="str">
            <v xml:space="preserve">  2.1 Лом алюминия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BF37">
            <v>0</v>
          </cell>
        </row>
        <row r="38">
          <cell r="A38">
            <v>7160</v>
          </cell>
          <cell r="B38" t="str">
            <v>021</v>
          </cell>
          <cell r="C38" t="str">
            <v xml:space="preserve">  2.2 Отходы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BF38">
            <v>0</v>
          </cell>
        </row>
        <row r="39">
          <cell r="A39">
            <v>7160</v>
          </cell>
          <cell r="B39" t="str">
            <v>022</v>
          </cell>
          <cell r="C39" t="str">
            <v xml:space="preserve">  2.3 Ж/д услуги (Суал -Транспорт, Суал - Коми)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BF39">
            <v>0</v>
          </cell>
        </row>
        <row r="40">
          <cell r="A40">
            <v>7160</v>
          </cell>
          <cell r="B40" t="str">
            <v>023</v>
          </cell>
          <cell r="C40" t="str">
            <v xml:space="preserve">  2.4 Авто услуги (Суал -Транспорт)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BF40">
            <v>0</v>
          </cell>
        </row>
        <row r="41">
          <cell r="A41">
            <v>7160</v>
          </cell>
          <cell r="B41" t="str">
            <v>024</v>
          </cell>
          <cell r="C41" t="str">
            <v xml:space="preserve">  2.5 Строительные работы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BF41">
            <v>0</v>
          </cell>
        </row>
        <row r="42">
          <cell r="A42">
            <v>7160</v>
          </cell>
          <cell r="B42" t="str">
            <v>025</v>
          </cell>
          <cell r="C42" t="str">
            <v xml:space="preserve">  2.6  Посреднические услуги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BF42">
            <v>0</v>
          </cell>
        </row>
        <row r="43">
          <cell r="A43">
            <v>7160</v>
          </cell>
          <cell r="B43" t="str">
            <v>026</v>
          </cell>
          <cell r="C43" t="str">
            <v xml:space="preserve">  2.7 Услуги управления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BF43">
            <v>0</v>
          </cell>
        </row>
        <row r="44">
          <cell r="A44">
            <v>7160</v>
          </cell>
          <cell r="B44" t="str">
            <v>027</v>
          </cell>
          <cell r="C44" t="str">
            <v xml:space="preserve">  2.8 Научно-исследовательские работы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BF44">
            <v>0</v>
          </cell>
        </row>
        <row r="45">
          <cell r="A45">
            <v>7160</v>
          </cell>
          <cell r="B45" t="str">
            <v>028</v>
          </cell>
          <cell r="C45" t="str">
            <v xml:space="preserve">  2.9 Продажа оптовой и розничной торговли</v>
          </cell>
          <cell r="E45">
            <v>8805653.00030303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289470.49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481749.01818181819</v>
          </cell>
          <cell r="R45">
            <v>3046696.9621212119</v>
          </cell>
          <cell r="S45">
            <v>4987736.53</v>
          </cell>
          <cell r="T45">
            <v>0</v>
          </cell>
          <cell r="BF45">
            <v>8805653.00030303</v>
          </cell>
        </row>
        <row r="46">
          <cell r="A46">
            <v>7160</v>
          </cell>
          <cell r="B46" t="str">
            <v>029</v>
          </cell>
          <cell r="C46" t="str">
            <v xml:space="preserve">  2.10 Услуги лизинга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BF46">
            <v>0</v>
          </cell>
        </row>
        <row r="47">
          <cell r="A47">
            <v>7160</v>
          </cell>
          <cell r="C47" t="str">
            <v xml:space="preserve">  2.11</v>
          </cell>
          <cell r="E47">
            <v>3740086.2499999995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2441700.5099999998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139954.37</v>
          </cell>
          <cell r="R47">
            <v>632594.01</v>
          </cell>
          <cell r="S47">
            <v>525837.36</v>
          </cell>
          <cell r="T47">
            <v>0</v>
          </cell>
          <cell r="BF47">
            <v>3740086.2499999995</v>
          </cell>
        </row>
        <row r="48">
          <cell r="A48">
            <v>7160</v>
          </cell>
          <cell r="C48" t="str">
            <v xml:space="preserve">  2.12</v>
          </cell>
          <cell r="E48">
            <v>52525459.844999999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14244486.508333333</v>
          </cell>
          <cell r="R48">
            <v>6037257.916666667</v>
          </cell>
          <cell r="S48">
            <v>32243715.420000002</v>
          </cell>
          <cell r="T48">
            <v>0</v>
          </cell>
          <cell r="BF48">
            <v>52525459.844999999</v>
          </cell>
        </row>
        <row r="49">
          <cell r="A49">
            <v>7160</v>
          </cell>
          <cell r="C49" t="str">
            <v xml:space="preserve">  2.13</v>
          </cell>
          <cell r="E49">
            <v>5557570.3466666676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5234197.7300000004</v>
          </cell>
          <cell r="P49">
            <v>0</v>
          </cell>
          <cell r="Q49">
            <v>0</v>
          </cell>
          <cell r="R49">
            <v>323372.6166666667</v>
          </cell>
          <cell r="S49">
            <v>0</v>
          </cell>
          <cell r="T49">
            <v>0</v>
          </cell>
          <cell r="BF49">
            <v>5557570.3466666676</v>
          </cell>
        </row>
        <row r="50">
          <cell r="A50">
            <v>7160</v>
          </cell>
          <cell r="C50" t="str">
            <v xml:space="preserve">  2.14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BF50">
            <v>0</v>
          </cell>
        </row>
        <row r="51">
          <cell r="A51">
            <v>7160</v>
          </cell>
          <cell r="C51" t="str">
            <v xml:space="preserve">  2.15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BF51">
            <v>0</v>
          </cell>
        </row>
        <row r="52">
          <cell r="A52">
            <v>7160</v>
          </cell>
          <cell r="B52" t="str">
            <v>030</v>
          </cell>
          <cell r="C52" t="str">
            <v xml:space="preserve">  2.16 прочая реализация по прочей деятельности</v>
          </cell>
          <cell r="E52">
            <v>97550772.586666673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3222216.36</v>
          </cell>
          <cell r="L52">
            <v>0</v>
          </cell>
          <cell r="M52">
            <v>243681.30833333335</v>
          </cell>
          <cell r="N52">
            <v>21195.383333333335</v>
          </cell>
          <cell r="O52">
            <v>1379916.77</v>
          </cell>
          <cell r="P52">
            <v>89999.258333333346</v>
          </cell>
          <cell r="Q52">
            <v>27834707.449999999</v>
          </cell>
          <cell r="R52">
            <v>58799355.406666674</v>
          </cell>
          <cell r="S52">
            <v>5959700.6500000013</v>
          </cell>
          <cell r="T52">
            <v>0</v>
          </cell>
          <cell r="BF52">
            <v>97550772.586666673</v>
          </cell>
        </row>
        <row r="53">
          <cell r="C53" t="str">
            <v>Итого реализации (без НДС):</v>
          </cell>
          <cell r="E53">
            <v>174709447.33863637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5953387.3599999994</v>
          </cell>
          <cell r="L53">
            <v>0</v>
          </cell>
          <cell r="M53">
            <v>243681.30833333335</v>
          </cell>
          <cell r="N53">
            <v>21195.383333333335</v>
          </cell>
          <cell r="O53">
            <v>13144019.809999999</v>
          </cell>
          <cell r="P53">
            <v>89999.258333333346</v>
          </cell>
          <cell r="Q53">
            <v>42700897.346515149</v>
          </cell>
          <cell r="R53">
            <v>68839276.912121221</v>
          </cell>
          <cell r="S53">
            <v>43716989.960000001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174709447.33863637</v>
          </cell>
        </row>
        <row r="55">
          <cell r="C55" t="str">
            <v>НДС по реализации:</v>
          </cell>
          <cell r="E55">
            <v>33759537.522363633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1164083.3799999999</v>
          </cell>
          <cell r="L55">
            <v>0</v>
          </cell>
          <cell r="M55">
            <v>48736.261666666673</v>
          </cell>
          <cell r="N55">
            <v>4239.0766666666668</v>
          </cell>
          <cell r="O55">
            <v>2628803.9619999998</v>
          </cell>
          <cell r="P55">
            <v>17373.42666666667</v>
          </cell>
          <cell r="Q55">
            <v>8483058.7674848493</v>
          </cell>
          <cell r="R55">
            <v>13556121.30787879</v>
          </cell>
          <cell r="S55">
            <v>7857121.3399999999</v>
          </cell>
          <cell r="T55">
            <v>0</v>
          </cell>
          <cell r="BF55">
            <v>33759537.522363633</v>
          </cell>
        </row>
        <row r="56">
          <cell r="C56" t="str">
            <v>Итого реализация включая НДС:</v>
          </cell>
          <cell r="E56">
            <v>208468984.861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7117470.7399999993</v>
          </cell>
          <cell r="L56">
            <v>0</v>
          </cell>
          <cell r="M56">
            <v>292417.57</v>
          </cell>
          <cell r="N56">
            <v>25434.46</v>
          </cell>
          <cell r="O56">
            <v>15772823.771999998</v>
          </cell>
          <cell r="P56">
            <v>107372.68500000001</v>
          </cell>
          <cell r="Q56">
            <v>51183956.114</v>
          </cell>
          <cell r="R56">
            <v>82395398.220000014</v>
          </cell>
          <cell r="S56">
            <v>51574111.299999997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208468984.861</v>
          </cell>
        </row>
        <row r="58">
          <cell r="C58" t="str">
            <v>Закупки продукции / услуг (расшифровать) у компаний Группы, списанные на себестоимость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C59" t="str">
            <v>1. Закупка, связанная с основной деятельностью , в т.ч.</v>
          </cell>
          <cell r="E59">
            <v>-210119971.08333334</v>
          </cell>
          <cell r="F59">
            <v>0</v>
          </cell>
          <cell r="G59">
            <v>-26767998.041666668</v>
          </cell>
          <cell r="H59">
            <v>0</v>
          </cell>
          <cell r="I59">
            <v>-20867882.5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-14572616.566666666</v>
          </cell>
          <cell r="O59">
            <v>-18448365.316666666</v>
          </cell>
          <cell r="P59">
            <v>0</v>
          </cell>
          <cell r="Q59">
            <v>0</v>
          </cell>
          <cell r="R59">
            <v>-100429511.74166669</v>
          </cell>
          <cell r="S59">
            <v>-29033596.916666668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-210119971.08333334</v>
          </cell>
        </row>
        <row r="60">
          <cell r="A60">
            <v>7211</v>
          </cell>
          <cell r="C60" t="str">
            <v>1.1. Закупки сырья и материалов</v>
          </cell>
          <cell r="D60">
            <v>0</v>
          </cell>
          <cell r="E60">
            <v>-98358992.350000009</v>
          </cell>
          <cell r="F60">
            <v>0</v>
          </cell>
          <cell r="G60">
            <v>-26767998.041666668</v>
          </cell>
          <cell r="H60">
            <v>0</v>
          </cell>
          <cell r="I60">
            <v>-20867882.5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-14558621.65</v>
          </cell>
          <cell r="O60">
            <v>-2203437.0666666669</v>
          </cell>
          <cell r="P60">
            <v>0</v>
          </cell>
          <cell r="Q60">
            <v>0</v>
          </cell>
          <cell r="R60">
            <v>-8396902.4333333336</v>
          </cell>
          <cell r="S60">
            <v>-25564150.658333335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-98358992.350000009</v>
          </cell>
        </row>
        <row r="61">
          <cell r="B61" t="str">
            <v>001</v>
          </cell>
          <cell r="C61" t="str">
            <v xml:space="preserve"> 1.1  Бокситы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BF61">
            <v>0</v>
          </cell>
        </row>
        <row r="62">
          <cell r="B62" t="str">
            <v>002</v>
          </cell>
          <cell r="C62" t="str">
            <v xml:space="preserve"> 1.2  Гидроксид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BF62">
            <v>0</v>
          </cell>
        </row>
        <row r="63">
          <cell r="B63" t="str">
            <v>003</v>
          </cell>
          <cell r="C63" t="str">
            <v xml:space="preserve"> 1.3  Глинозем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BF63">
            <v>0</v>
          </cell>
        </row>
        <row r="64">
          <cell r="B64" t="str">
            <v>004</v>
          </cell>
          <cell r="C64" t="str">
            <v xml:space="preserve"> 1.4  Первичный алюминий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BF64">
            <v>0</v>
          </cell>
        </row>
        <row r="65">
          <cell r="B65" t="str">
            <v>005</v>
          </cell>
          <cell r="C65" t="str">
            <v xml:space="preserve"> 1.5  Продукция из алюминия второго передела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BF65">
            <v>0</v>
          </cell>
        </row>
        <row r="66">
          <cell r="B66" t="str">
            <v>006</v>
          </cell>
          <cell r="C66" t="str">
            <v xml:space="preserve"> 1.6  Алюминиевая лента</v>
          </cell>
          <cell r="E66">
            <v>-14558621.65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-14558621.65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BF66">
            <v>-14558621.65</v>
          </cell>
        </row>
        <row r="67">
          <cell r="B67" t="str">
            <v>007</v>
          </cell>
          <cell r="C67" t="str">
            <v xml:space="preserve"> 1.7  Алюминиевый лист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BF67">
            <v>0</v>
          </cell>
        </row>
        <row r="68">
          <cell r="B68" t="str">
            <v>008</v>
          </cell>
          <cell r="C68" t="str">
            <v xml:space="preserve"> 1.8  Фольга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BF68">
            <v>0</v>
          </cell>
        </row>
        <row r="69">
          <cell r="B69" t="str">
            <v>009</v>
          </cell>
          <cell r="C69" t="str">
            <v xml:space="preserve"> 1.9  Литье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BF69">
            <v>0</v>
          </cell>
        </row>
        <row r="70">
          <cell r="B70" t="str">
            <v>010</v>
          </cell>
          <cell r="C70" t="str">
            <v xml:space="preserve"> 1.10  Кремний</v>
          </cell>
          <cell r="E70">
            <v>-26767998.041666668</v>
          </cell>
          <cell r="F70">
            <v>0</v>
          </cell>
          <cell r="G70">
            <v>-26767998.041666668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BF70">
            <v>-26767998.041666668</v>
          </cell>
        </row>
        <row r="71">
          <cell r="B71" t="str">
            <v>011</v>
          </cell>
          <cell r="C71" t="str">
            <v xml:space="preserve"> 1.11 Криолит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BF71">
            <v>0</v>
          </cell>
        </row>
        <row r="72">
          <cell r="B72" t="str">
            <v>012</v>
          </cell>
          <cell r="C72" t="str">
            <v xml:space="preserve"> 1.12  Силумины,сплавы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BF72">
            <v>0</v>
          </cell>
        </row>
        <row r="73">
          <cell r="B73" t="str">
            <v>013</v>
          </cell>
          <cell r="C73" t="str">
            <v xml:space="preserve"> 1.13  Порошки,пудры,сплавы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BF73">
            <v>0</v>
          </cell>
        </row>
        <row r="74">
          <cell r="B74" t="str">
            <v>014</v>
          </cell>
          <cell r="C74" t="str">
            <v xml:space="preserve"> 1.14  Услуги по переработке (толлинг) Бокситы - алюминий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BF74">
            <v>0</v>
          </cell>
        </row>
        <row r="75">
          <cell r="B75" t="str">
            <v>015</v>
          </cell>
          <cell r="C75" t="str">
            <v xml:space="preserve"> 1.15  Прочие услуги по переработке (толлинговые услуги)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BF75">
            <v>0</v>
          </cell>
        </row>
        <row r="76">
          <cell r="B76" t="str">
            <v>016</v>
          </cell>
          <cell r="C76" t="str">
            <v xml:space="preserve"> 1.16  Кабельная продукция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BF76">
            <v>0</v>
          </cell>
        </row>
        <row r="77">
          <cell r="B77" t="str">
            <v>017</v>
          </cell>
          <cell r="C77" t="str">
            <v xml:space="preserve"> 1.17 Алюминий фтористый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BF77">
            <v>0</v>
          </cell>
        </row>
        <row r="78">
          <cell r="B78" t="str">
            <v>018</v>
          </cell>
          <cell r="C78" t="str">
            <v xml:space="preserve"> 1.18 Анодная масса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BF78">
            <v>0</v>
          </cell>
        </row>
        <row r="79">
          <cell r="B79" t="str">
            <v>019</v>
          </cell>
          <cell r="C79" t="str">
            <v xml:space="preserve"> 1.19 Известняк</v>
          </cell>
          <cell r="E79">
            <v>-2203437.0666666669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-2203437.0666666669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BF79">
            <v>-2203437.0666666669</v>
          </cell>
        </row>
        <row r="80">
          <cell r="B80" t="str">
            <v>020</v>
          </cell>
          <cell r="C80" t="str">
            <v xml:space="preserve"> 1.20 Лом алюминия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BF80">
            <v>0</v>
          </cell>
        </row>
        <row r="81">
          <cell r="B81" t="str">
            <v>021</v>
          </cell>
          <cell r="C81" t="str">
            <v xml:space="preserve"> 1.21 Отходы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BF81">
            <v>0</v>
          </cell>
        </row>
        <row r="82">
          <cell r="C82" t="str">
            <v xml:space="preserve"> 1.22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BF82">
            <v>0</v>
          </cell>
        </row>
        <row r="83">
          <cell r="C83" t="str">
            <v xml:space="preserve"> 1.23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BF83">
            <v>0</v>
          </cell>
        </row>
        <row r="84">
          <cell r="C84" t="str">
            <v xml:space="preserve"> 1.24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BF84">
            <v>0</v>
          </cell>
        </row>
        <row r="85">
          <cell r="C85" t="str">
            <v xml:space="preserve"> 1.25</v>
          </cell>
          <cell r="E85">
            <v>-20867882.5</v>
          </cell>
          <cell r="F85">
            <v>0</v>
          </cell>
          <cell r="G85">
            <v>0</v>
          </cell>
          <cell r="H85">
            <v>0</v>
          </cell>
          <cell r="I85">
            <v>-20867882.5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BF85">
            <v>-20867882.5</v>
          </cell>
        </row>
        <row r="86">
          <cell r="C86" t="str">
            <v xml:space="preserve"> 1.26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BF86">
            <v>0</v>
          </cell>
        </row>
        <row r="87">
          <cell r="B87" t="str">
            <v>030</v>
          </cell>
          <cell r="C87" t="str">
            <v xml:space="preserve"> 1.25 Прочая закупка сырья и материалов по основной деятельности</v>
          </cell>
          <cell r="E87">
            <v>-33961053.091666669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-8396902.4333333336</v>
          </cell>
          <cell r="S87">
            <v>-25564150.658333335</v>
          </cell>
          <cell r="T87">
            <v>0</v>
          </cell>
          <cell r="BF87">
            <v>-33961053.091666669</v>
          </cell>
        </row>
        <row r="88">
          <cell r="A88">
            <v>7215</v>
          </cell>
          <cell r="C88" t="str">
            <v>1.2. Закупки услуг и работ, связанные с ремонтом и тех. обслуживанием</v>
          </cell>
          <cell r="D88">
            <v>0</v>
          </cell>
          <cell r="E88">
            <v>-92151480.025000021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-92032609.308333352</v>
          </cell>
          <cell r="S88">
            <v>-118870.71666666666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-92151480.025000021</v>
          </cell>
        </row>
        <row r="89">
          <cell r="B89" t="str">
            <v>031</v>
          </cell>
          <cell r="C89" t="str">
            <v xml:space="preserve">  1.1 Ремонтные работы</v>
          </cell>
          <cell r="E89">
            <v>-92151480.025000021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-92032609.308333352</v>
          </cell>
          <cell r="S89">
            <v>-118870.71666666666</v>
          </cell>
          <cell r="T89">
            <v>0</v>
          </cell>
          <cell r="BF89">
            <v>-92151480.025000021</v>
          </cell>
        </row>
        <row r="90">
          <cell r="B90" t="str">
            <v>032</v>
          </cell>
          <cell r="C90" t="str">
            <v xml:space="preserve">  1.2 Тех обслуживание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BF90">
            <v>0</v>
          </cell>
        </row>
        <row r="91">
          <cell r="B91" t="str">
            <v>030</v>
          </cell>
          <cell r="C91" t="str">
            <v xml:space="preserve">  1.3 Прочие закупки услуг и работ, связанные с ремонтом и тех. обслуживанием  (основная деятельность)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BF91">
            <v>0</v>
          </cell>
        </row>
        <row r="92">
          <cell r="A92">
            <v>7216</v>
          </cell>
          <cell r="C92" t="str">
            <v>1.3. Закупка транспортных услуг</v>
          </cell>
          <cell r="D92">
            <v>0</v>
          </cell>
          <cell r="E92">
            <v>-11086513.450000001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-11086513.450000001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-11086513.450000001</v>
          </cell>
        </row>
        <row r="93">
          <cell r="B93" t="str">
            <v>022</v>
          </cell>
          <cell r="C93" t="str">
            <v xml:space="preserve">  1.1 Ж/д услуги</v>
          </cell>
          <cell r="E93">
            <v>-11086513.450000001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-11086513.450000001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BF93">
            <v>-11086513.450000001</v>
          </cell>
        </row>
        <row r="94">
          <cell r="B94" t="str">
            <v>023</v>
          </cell>
          <cell r="C94" t="str">
            <v xml:space="preserve">  1.2 Авто услуги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BF94">
            <v>0</v>
          </cell>
        </row>
        <row r="95">
          <cell r="B95" t="str">
            <v>030</v>
          </cell>
          <cell r="C95" t="str">
            <v xml:space="preserve">  1.3 Прочие закупки транспортных услуг (основная деятельность)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BF95">
            <v>0</v>
          </cell>
        </row>
        <row r="96">
          <cell r="A96">
            <v>7217</v>
          </cell>
          <cell r="C96" t="str">
            <v>1.4. Закупка электроэнергии и услуг социального характера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B97" t="str">
            <v>033</v>
          </cell>
          <cell r="C97" t="str">
            <v xml:space="preserve">  1.1 Энергия (теплоэнергия, электроэнергия)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BF97">
            <v>0</v>
          </cell>
        </row>
        <row r="98">
          <cell r="B98" t="str">
            <v>034</v>
          </cell>
          <cell r="C98" t="str">
            <v xml:space="preserve">  1.2 Услуги мед.характера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BF98">
            <v>0</v>
          </cell>
        </row>
        <row r="99">
          <cell r="B99" t="str">
            <v>035</v>
          </cell>
          <cell r="C99" t="str">
            <v xml:space="preserve">  1.3 Услуги ЖКХ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BF99">
            <v>0</v>
          </cell>
        </row>
        <row r="100">
          <cell r="B100" t="str">
            <v>036</v>
          </cell>
          <cell r="C100" t="str">
            <v xml:space="preserve">  1.4 Услуги домов отдыха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BF100">
            <v>0</v>
          </cell>
        </row>
        <row r="101">
          <cell r="B101" t="str">
            <v>030</v>
          </cell>
          <cell r="C101" t="str">
            <v xml:space="preserve">  1.5  Прочие закупки электроэнергии и услуг социального характера  (основная деятельность)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BF101">
            <v>0</v>
          </cell>
        </row>
        <row r="102">
          <cell r="A102">
            <v>7219</v>
          </cell>
          <cell r="C102" t="str">
            <v>1.5. Прочие Закупки</v>
          </cell>
          <cell r="D102">
            <v>0</v>
          </cell>
          <cell r="E102">
            <v>-8522985.2583333328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-13994.916666666668</v>
          </cell>
          <cell r="O102">
            <v>-5158414.8</v>
          </cell>
          <cell r="P102">
            <v>0</v>
          </cell>
          <cell r="Q102">
            <v>0</v>
          </cell>
          <cell r="R102">
            <v>0</v>
          </cell>
          <cell r="S102">
            <v>-3350575.5416666665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-8522985.2583333328</v>
          </cell>
        </row>
        <row r="103">
          <cell r="B103" t="str">
            <v>008</v>
          </cell>
          <cell r="C103" t="str">
            <v xml:space="preserve">  1.1 Услуги по переработке (толлинг) Бокситы - алюминий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BF103">
            <v>0</v>
          </cell>
        </row>
        <row r="104">
          <cell r="B104" t="str">
            <v>009</v>
          </cell>
          <cell r="C104" t="str">
            <v xml:space="preserve">  1.2 Прочие услуги по переработке (толлинговые услуги)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BF104">
            <v>0</v>
          </cell>
        </row>
        <row r="105">
          <cell r="B105" t="str">
            <v>024</v>
          </cell>
          <cell r="C105" t="str">
            <v xml:space="preserve">  1.3 Строительные работы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BF105">
            <v>0</v>
          </cell>
        </row>
        <row r="106">
          <cell r="B106" t="str">
            <v>025</v>
          </cell>
          <cell r="C106" t="str">
            <v xml:space="preserve">  1.4 Посреднические услуги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BF106">
            <v>0</v>
          </cell>
        </row>
        <row r="107">
          <cell r="B107" t="str">
            <v>026</v>
          </cell>
          <cell r="C107" t="str">
            <v xml:space="preserve">  1.5 Услуги управления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BF107">
            <v>0</v>
          </cell>
        </row>
        <row r="108">
          <cell r="B108" t="str">
            <v>027</v>
          </cell>
          <cell r="C108" t="str">
            <v xml:space="preserve">  1.6 Научно-исследовательские работы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BF108">
            <v>0</v>
          </cell>
        </row>
        <row r="109">
          <cell r="B109" t="str">
            <v>037</v>
          </cell>
          <cell r="C109" t="str">
            <v xml:space="preserve">  1.7 Продажа услуг по сдаче имущества в аренду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BF109">
            <v>0</v>
          </cell>
        </row>
        <row r="110">
          <cell r="B110" t="str">
            <v>038</v>
          </cell>
          <cell r="C110" t="str">
            <v xml:space="preserve">  1.8 Услуги по хранению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BF110">
            <v>0</v>
          </cell>
        </row>
        <row r="111">
          <cell r="B111" t="str">
            <v>039</v>
          </cell>
          <cell r="C111" t="str">
            <v xml:space="preserve">  1.9 Услуги связи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BF111">
            <v>0</v>
          </cell>
        </row>
        <row r="112">
          <cell r="B112" t="str">
            <v>040</v>
          </cell>
          <cell r="C112" t="str">
            <v xml:space="preserve">  1.10 Консультационные услуги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BF112">
            <v>0</v>
          </cell>
        </row>
        <row r="113">
          <cell r="C113" t="str">
            <v xml:space="preserve">  1.11 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BF113">
            <v>0</v>
          </cell>
        </row>
        <row r="114">
          <cell r="C114" t="str">
            <v xml:space="preserve">  1.12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BF114">
            <v>0</v>
          </cell>
        </row>
        <row r="115">
          <cell r="C115" t="str">
            <v xml:space="preserve">  1.13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BF115">
            <v>0</v>
          </cell>
        </row>
        <row r="116">
          <cell r="C116" t="str">
            <v xml:space="preserve">  1.14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BF116">
            <v>0</v>
          </cell>
        </row>
        <row r="117">
          <cell r="C117" t="str">
            <v xml:space="preserve">  1.15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BF117">
            <v>0</v>
          </cell>
        </row>
        <row r="118">
          <cell r="B118" t="str">
            <v>030</v>
          </cell>
          <cell r="C118" t="str">
            <v xml:space="preserve">  1.16 Прочие закупки (основная деятельность)</v>
          </cell>
          <cell r="E118">
            <v>-8522985.2583333328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-13994.916666666668</v>
          </cell>
          <cell r="O118">
            <v>-5158414.8</v>
          </cell>
          <cell r="P118">
            <v>0</v>
          </cell>
          <cell r="Q118">
            <v>0</v>
          </cell>
          <cell r="R118">
            <v>0</v>
          </cell>
          <cell r="S118">
            <v>-3350575.5416666665</v>
          </cell>
          <cell r="T118">
            <v>0</v>
          </cell>
          <cell r="BF118">
            <v>-8522985.2583333328</v>
          </cell>
        </row>
        <row r="119">
          <cell r="C119" t="str">
            <v>2. Закупка, связанная с прочей деятельностью , в т.ч.</v>
          </cell>
          <cell r="E119">
            <v>-71008469.189999983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-84395.875</v>
          </cell>
          <cell r="K119">
            <v>-14930698.903333332</v>
          </cell>
          <cell r="L119">
            <v>0</v>
          </cell>
          <cell r="M119">
            <v>0</v>
          </cell>
          <cell r="N119">
            <v>0</v>
          </cell>
          <cell r="O119">
            <v>-735536.66666666674</v>
          </cell>
          <cell r="P119">
            <v>-2461869.541666667</v>
          </cell>
          <cell r="Q119">
            <v>-585082.07500000007</v>
          </cell>
          <cell r="R119">
            <v>-47071670.651666641</v>
          </cell>
          <cell r="S119">
            <v>-5137048.8099999996</v>
          </cell>
          <cell r="T119">
            <v>-2166.666666666667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-71008469.189999983</v>
          </cell>
        </row>
        <row r="120">
          <cell r="A120">
            <v>7291</v>
          </cell>
          <cell r="C120" t="str">
            <v>2.1. Закупки сырья и материалов</v>
          </cell>
          <cell r="D120">
            <v>0</v>
          </cell>
          <cell r="E120">
            <v>-968867.3666666667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-735536.66666666674</v>
          </cell>
          <cell r="P120">
            <v>0</v>
          </cell>
          <cell r="Q120">
            <v>-233330.7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-968867.3666666667</v>
          </cell>
        </row>
        <row r="121">
          <cell r="C121" t="str">
            <v xml:space="preserve"> 1.1  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BF121">
            <v>0</v>
          </cell>
        </row>
        <row r="122">
          <cell r="C122" t="str">
            <v xml:space="preserve"> 1.2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BF122">
            <v>0</v>
          </cell>
        </row>
        <row r="123">
          <cell r="C123" t="str">
            <v xml:space="preserve"> 1.3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BF123">
            <v>0</v>
          </cell>
        </row>
        <row r="124">
          <cell r="C124" t="str">
            <v xml:space="preserve"> 1.4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BF124">
            <v>0</v>
          </cell>
        </row>
        <row r="125">
          <cell r="C125" t="str">
            <v xml:space="preserve"> 1.5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BF125">
            <v>0</v>
          </cell>
        </row>
        <row r="126">
          <cell r="C126" t="str">
            <v xml:space="preserve"> 1.6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BF126">
            <v>0</v>
          </cell>
        </row>
        <row r="127">
          <cell r="C127" t="str">
            <v xml:space="preserve"> 1.7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BF127">
            <v>0</v>
          </cell>
        </row>
        <row r="128">
          <cell r="C128" t="str">
            <v xml:space="preserve"> 1.8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BF128">
            <v>0</v>
          </cell>
        </row>
        <row r="129">
          <cell r="C129" t="str">
            <v xml:space="preserve"> 1.9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BF129">
            <v>0</v>
          </cell>
        </row>
        <row r="130">
          <cell r="B130" t="str">
            <v>030</v>
          </cell>
          <cell r="C130" t="str">
            <v xml:space="preserve"> 1.10 Прочая закупка сырья и материалов по прочей деятельности</v>
          </cell>
          <cell r="E130">
            <v>-968867.3666666667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-735536.66666666674</v>
          </cell>
          <cell r="P130">
            <v>0</v>
          </cell>
          <cell r="Q130">
            <v>-233330.7</v>
          </cell>
          <cell r="R130">
            <v>0</v>
          </cell>
          <cell r="S130">
            <v>0</v>
          </cell>
          <cell r="T130">
            <v>0</v>
          </cell>
          <cell r="BF130">
            <v>-968867.3666666667</v>
          </cell>
        </row>
        <row r="131">
          <cell r="A131">
            <v>7295</v>
          </cell>
          <cell r="C131" t="str">
            <v>2.2. Закупки услуг и работ, связанные с ремонтом и тех. обслуживанием</v>
          </cell>
          <cell r="D131">
            <v>0</v>
          </cell>
          <cell r="E131">
            <v>-4335096.8499999996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-4335096.8499999996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-4335096.8499999996</v>
          </cell>
        </row>
        <row r="132">
          <cell r="B132" t="str">
            <v>031</v>
          </cell>
          <cell r="C132" t="str">
            <v xml:space="preserve">  1.1 Ремонтные работы</v>
          </cell>
          <cell r="E132">
            <v>-4335096.8499999996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-4335096.8499999996</v>
          </cell>
          <cell r="S132">
            <v>0</v>
          </cell>
          <cell r="T132">
            <v>0</v>
          </cell>
          <cell r="BF132">
            <v>-4335096.8499999996</v>
          </cell>
        </row>
        <row r="133">
          <cell r="B133" t="str">
            <v>032</v>
          </cell>
          <cell r="C133" t="str">
            <v xml:space="preserve">  1.2 Тех обслуживание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BF133">
            <v>0</v>
          </cell>
        </row>
        <row r="134">
          <cell r="B134" t="str">
            <v>030</v>
          </cell>
          <cell r="C134" t="str">
            <v xml:space="preserve">  1.3 Прочие закупки услуг и работ, связанные с ремонтом и тех. Обслуживанием (прочая деятельность)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BF134">
            <v>0</v>
          </cell>
        </row>
        <row r="135">
          <cell r="A135">
            <v>7296</v>
          </cell>
          <cell r="C135" t="str">
            <v>2.3. Закупка транспортных услуг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022</v>
          </cell>
          <cell r="C136" t="str">
            <v xml:space="preserve">  1.1 Ж/д услуги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BF136">
            <v>0</v>
          </cell>
        </row>
        <row r="137">
          <cell r="B137" t="str">
            <v>023</v>
          </cell>
          <cell r="C137" t="str">
            <v xml:space="preserve">  1.2 Авто услуги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BF137">
            <v>0</v>
          </cell>
        </row>
        <row r="138">
          <cell r="B138" t="str">
            <v>030</v>
          </cell>
          <cell r="C138" t="str">
            <v xml:space="preserve">  1.3 Прочие закупки транспортных услуг (прочая деятельность)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BF138">
            <v>0</v>
          </cell>
        </row>
        <row r="139">
          <cell r="A139">
            <v>7297</v>
          </cell>
          <cell r="C139" t="str">
            <v>2.4. Закупка электроэнергии и услуг социального характера</v>
          </cell>
          <cell r="D139">
            <v>0</v>
          </cell>
          <cell r="E139">
            <v>-451919.43333333329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-451919.43333333329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-451919.43333333329</v>
          </cell>
        </row>
        <row r="140">
          <cell r="B140" t="str">
            <v>033</v>
          </cell>
          <cell r="C140" t="str">
            <v xml:space="preserve">  1.1 Энергия (теплоэнергия, электроэнергия)</v>
          </cell>
          <cell r="E140">
            <v>-451919.43333333329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-451919.43333333329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BF140">
            <v>-451919.43333333329</v>
          </cell>
        </row>
        <row r="141">
          <cell r="B141" t="str">
            <v>034</v>
          </cell>
          <cell r="C141" t="str">
            <v xml:space="preserve">  1.2 Услуги мед.характера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BF141">
            <v>0</v>
          </cell>
        </row>
        <row r="142">
          <cell r="B142" t="str">
            <v>035</v>
          </cell>
          <cell r="C142" t="str">
            <v xml:space="preserve">  1.3 Услуги ЖКХ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BF142">
            <v>0</v>
          </cell>
        </row>
        <row r="143">
          <cell r="B143" t="str">
            <v>036</v>
          </cell>
          <cell r="C143" t="str">
            <v xml:space="preserve">  1.4 Услуги домов отдыха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BF143">
            <v>0</v>
          </cell>
        </row>
        <row r="144">
          <cell r="B144" t="str">
            <v>030</v>
          </cell>
          <cell r="C144" t="str">
            <v xml:space="preserve">  1.5  Прочие закупки электроэнергии и услуг социального характера (прочая деятельность)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BF144">
            <v>0</v>
          </cell>
        </row>
        <row r="145">
          <cell r="A145">
            <v>7299</v>
          </cell>
          <cell r="C145" t="str">
            <v>2.5. Прочие Закупки</v>
          </cell>
          <cell r="D145">
            <v>0</v>
          </cell>
          <cell r="E145">
            <v>-65252585.539999969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-84395.875</v>
          </cell>
          <cell r="K145">
            <v>-14478779.469999999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-2461869.541666667</v>
          </cell>
          <cell r="Q145">
            <v>-351751.37500000006</v>
          </cell>
          <cell r="R145">
            <v>-42736573.80166664</v>
          </cell>
          <cell r="S145">
            <v>-5137048.8099999996</v>
          </cell>
          <cell r="T145">
            <v>-2166.666666666667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-65252585.539999969</v>
          </cell>
        </row>
        <row r="146">
          <cell r="B146" t="str">
            <v>008</v>
          </cell>
          <cell r="C146" t="str">
            <v xml:space="preserve">  1.1 Услуги по переработке (толлинг) Бокситы - алюминий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BF146">
            <v>0</v>
          </cell>
        </row>
        <row r="147">
          <cell r="B147" t="str">
            <v>009</v>
          </cell>
          <cell r="C147" t="str">
            <v xml:space="preserve">  1.2 Прочие услуги по переработке (толлинговые услуги)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BF147">
            <v>0</v>
          </cell>
        </row>
        <row r="148">
          <cell r="B148" t="str">
            <v>024</v>
          </cell>
          <cell r="C148" t="str">
            <v xml:space="preserve">  1.3 Строительные работы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BF148">
            <v>0</v>
          </cell>
        </row>
        <row r="149">
          <cell r="B149" t="str">
            <v>025</v>
          </cell>
          <cell r="C149" t="str">
            <v xml:space="preserve">  1.4 Посреднические услуги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BF149">
            <v>0</v>
          </cell>
        </row>
        <row r="150">
          <cell r="B150" t="str">
            <v>026</v>
          </cell>
          <cell r="C150" t="str">
            <v xml:space="preserve">  1.5 Услуги управления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BF150">
            <v>0</v>
          </cell>
        </row>
        <row r="151">
          <cell r="B151" t="str">
            <v>027</v>
          </cell>
          <cell r="C151" t="str">
            <v xml:space="preserve">  1.6 Научно-исследовательские работы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BF151">
            <v>0</v>
          </cell>
        </row>
        <row r="152">
          <cell r="B152" t="str">
            <v>037</v>
          </cell>
          <cell r="C152" t="str">
            <v xml:space="preserve">  1.7 Продажа услуг по сдаче имущества в аренду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BF152">
            <v>0</v>
          </cell>
        </row>
        <row r="153">
          <cell r="B153" t="str">
            <v>038</v>
          </cell>
          <cell r="C153" t="str">
            <v xml:space="preserve">  1.8 Услуги по хранению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BF153">
            <v>0</v>
          </cell>
        </row>
        <row r="154">
          <cell r="B154" t="str">
            <v>039</v>
          </cell>
          <cell r="C154" t="str">
            <v xml:space="preserve">  1.9 Услуги связи</v>
          </cell>
          <cell r="E154">
            <v>-2367389.4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-2367389.4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BF154">
            <v>-2367389.4</v>
          </cell>
        </row>
        <row r="155">
          <cell r="B155" t="str">
            <v>040</v>
          </cell>
          <cell r="C155" t="str">
            <v xml:space="preserve">  1.10 Консультационные услуги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BF155">
            <v>0</v>
          </cell>
        </row>
        <row r="156">
          <cell r="C156" t="str">
            <v xml:space="preserve">  1.11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BF156">
            <v>0</v>
          </cell>
        </row>
        <row r="157">
          <cell r="C157" t="str">
            <v xml:space="preserve">  1.12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BF157">
            <v>0</v>
          </cell>
        </row>
        <row r="158">
          <cell r="C158" t="str">
            <v xml:space="preserve">  1.13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BF158">
            <v>0</v>
          </cell>
        </row>
        <row r="159">
          <cell r="C159" t="str">
            <v xml:space="preserve">  1.14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BF159">
            <v>0</v>
          </cell>
        </row>
        <row r="160">
          <cell r="C160" t="str">
            <v xml:space="preserve">  1.15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BF160">
            <v>0</v>
          </cell>
        </row>
        <row r="161">
          <cell r="B161" t="str">
            <v>030</v>
          </cell>
          <cell r="C161" t="str">
            <v xml:space="preserve">  1.16 Прочие закупки (прочая деятельность)</v>
          </cell>
          <cell r="E161">
            <v>-62885196.139999971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-84395.875</v>
          </cell>
          <cell r="K161">
            <v>-14478779.469999999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-94480.141666666663</v>
          </cell>
          <cell r="Q161">
            <v>-351751.37500000006</v>
          </cell>
          <cell r="R161">
            <v>-42736573.80166664</v>
          </cell>
          <cell r="S161">
            <v>-5137048.8099999996</v>
          </cell>
          <cell r="T161">
            <v>-2166.666666666667</v>
          </cell>
          <cell r="BF161">
            <v>-62885196.139999971</v>
          </cell>
        </row>
        <row r="162">
          <cell r="C162" t="str">
            <v>Итого закупки (без НДС):</v>
          </cell>
          <cell r="E162">
            <v>-281128440.27333337</v>
          </cell>
          <cell r="F162">
            <v>0</v>
          </cell>
          <cell r="G162">
            <v>-26767998.041666668</v>
          </cell>
          <cell r="H162">
            <v>0</v>
          </cell>
          <cell r="I162">
            <v>-20867882.5</v>
          </cell>
          <cell r="J162">
            <v>-84395.875</v>
          </cell>
          <cell r="K162">
            <v>-14930698.903333332</v>
          </cell>
          <cell r="L162">
            <v>0</v>
          </cell>
          <cell r="M162">
            <v>0</v>
          </cell>
          <cell r="N162">
            <v>-14572616.566666666</v>
          </cell>
          <cell r="O162">
            <v>-19183901.983333334</v>
          </cell>
          <cell r="P162">
            <v>-2461869.541666667</v>
          </cell>
          <cell r="Q162">
            <v>-585082.07500000007</v>
          </cell>
          <cell r="R162">
            <v>-147501182.39333332</v>
          </cell>
          <cell r="S162">
            <v>-34170645.726666667</v>
          </cell>
          <cell r="T162">
            <v>-2166.666666666667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-281128440.27333337</v>
          </cell>
        </row>
        <row r="164">
          <cell r="C164" t="str">
            <v>НДС по закупкам:</v>
          </cell>
          <cell r="E164">
            <v>-54370652.323333338</v>
          </cell>
          <cell r="F164">
            <v>0</v>
          </cell>
          <cell r="G164">
            <v>-5353599.6083333343</v>
          </cell>
          <cell r="H164">
            <v>0</v>
          </cell>
          <cell r="I164">
            <v>-4173576.5</v>
          </cell>
          <cell r="J164">
            <v>-16879.174999999999</v>
          </cell>
          <cell r="K164">
            <v>-1558754.21</v>
          </cell>
          <cell r="L164">
            <v>0</v>
          </cell>
          <cell r="M164">
            <v>0</v>
          </cell>
          <cell r="N164">
            <v>-2914523.3133333335</v>
          </cell>
          <cell r="O164">
            <v>-3836780.3866666672</v>
          </cell>
          <cell r="P164">
            <v>-492373.90833333344</v>
          </cell>
          <cell r="Q164">
            <v>-117016.41500000002</v>
          </cell>
          <cell r="R164">
            <v>-29500236.480000004</v>
          </cell>
          <cell r="S164">
            <v>-6406478.9933333341</v>
          </cell>
          <cell r="T164">
            <v>-433.33333333333343</v>
          </cell>
          <cell r="BF164">
            <v>-54370652.323333338</v>
          </cell>
        </row>
        <row r="165">
          <cell r="C165" t="str">
            <v>Итого закупки включая НДС:….</v>
          </cell>
          <cell r="E165">
            <v>-335499092.59666669</v>
          </cell>
          <cell r="F165">
            <v>0</v>
          </cell>
          <cell r="G165">
            <v>-32121597.650000002</v>
          </cell>
          <cell r="H165">
            <v>0</v>
          </cell>
          <cell r="I165">
            <v>-25041459</v>
          </cell>
          <cell r="J165">
            <v>-101275.05</v>
          </cell>
          <cell r="K165">
            <v>-16489453.113333333</v>
          </cell>
          <cell r="L165">
            <v>0</v>
          </cell>
          <cell r="M165">
            <v>0</v>
          </cell>
          <cell r="N165">
            <v>-17487139.879999999</v>
          </cell>
          <cell r="O165">
            <v>-23020682.370000001</v>
          </cell>
          <cell r="P165">
            <v>-2954243.45</v>
          </cell>
          <cell r="Q165">
            <v>-702098.49</v>
          </cell>
          <cell r="R165">
            <v>-177001418.87333333</v>
          </cell>
          <cell r="S165">
            <v>-40577124.719999999</v>
          </cell>
          <cell r="T165">
            <v>-2600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-335499092.59666669</v>
          </cell>
        </row>
        <row r="167">
          <cell r="C167" t="str">
            <v>Операционные расходы (расшифровать)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C168" t="str">
            <v>i.Накладные расходы по реализации и сбыту продукции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C169" t="str">
            <v>В том числе: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7401</v>
          </cell>
          <cell r="B170" t="str">
            <v>022</v>
          </cell>
          <cell r="C170" t="str">
            <v xml:space="preserve">                 транспортные расходы по доставке, хранению</v>
          </cell>
          <cell r="D170">
            <v>0</v>
          </cell>
          <cell r="E170">
            <v>-45503.1</v>
          </cell>
          <cell r="F170">
            <v>0</v>
          </cell>
          <cell r="G170">
            <v>0</v>
          </cell>
          <cell r="H170">
            <v>-45503.1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BF170">
            <v>-45503.1</v>
          </cell>
        </row>
        <row r="171">
          <cell r="A171">
            <v>7403</v>
          </cell>
          <cell r="B171" t="str">
            <v>043</v>
          </cell>
          <cell r="C171" t="str">
            <v xml:space="preserve">                 комиссионное вознаграждение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BF171">
            <v>0</v>
          </cell>
        </row>
        <row r="172">
          <cell r="A172">
            <v>7406</v>
          </cell>
          <cell r="B172" t="str">
            <v>044</v>
          </cell>
          <cell r="C172" t="str">
            <v xml:space="preserve">                 страховка, охрана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BF172">
            <v>0</v>
          </cell>
        </row>
        <row r="173">
          <cell r="A173">
            <v>7407</v>
          </cell>
          <cell r="B173" t="str">
            <v>045</v>
          </cell>
          <cell r="C173" t="str">
            <v xml:space="preserve">                 погрузка-разгрузка продукции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BF173">
            <v>0</v>
          </cell>
        </row>
        <row r="174">
          <cell r="A174">
            <v>7408</v>
          </cell>
          <cell r="B174" t="str">
            <v>046</v>
          </cell>
          <cell r="C174" t="str">
            <v xml:space="preserve">                 тара, маркировка, упаковка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BF174">
            <v>0</v>
          </cell>
        </row>
        <row r="175">
          <cell r="A175">
            <v>7499</v>
          </cell>
          <cell r="B175" t="str">
            <v>030</v>
          </cell>
          <cell r="C175" t="str">
            <v xml:space="preserve">                 прочие коммерческие расходы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BF175">
            <v>0</v>
          </cell>
        </row>
        <row r="176">
          <cell r="C176" t="str">
            <v>Итого коммерческие расходы (без НДС):</v>
          </cell>
          <cell r="E176">
            <v>-225000</v>
          </cell>
          <cell r="F176">
            <v>0</v>
          </cell>
          <cell r="G176">
            <v>0</v>
          </cell>
          <cell r="H176">
            <v>-225000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-225000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C178" t="str">
            <v>ii. Административные и общехозяйственные расходы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C179" t="str">
            <v>В том числе: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7503</v>
          </cell>
          <cell r="B180" t="str">
            <v>047</v>
          </cell>
          <cell r="C180" t="str">
            <v xml:space="preserve">                  текущий, капит., ремонт и содерж. непроиз.зданий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BF180">
            <v>0</v>
          </cell>
        </row>
        <row r="181">
          <cell r="A181">
            <v>7504</v>
          </cell>
          <cell r="B181" t="str">
            <v>033</v>
          </cell>
          <cell r="C181" t="str">
            <v xml:space="preserve">                  виды энергии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BF181">
            <v>0</v>
          </cell>
        </row>
        <row r="182">
          <cell r="A182">
            <v>7505</v>
          </cell>
          <cell r="B182" t="str">
            <v>037</v>
          </cell>
          <cell r="C182" t="str">
            <v xml:space="preserve">                  аренда помещений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BF182">
            <v>0</v>
          </cell>
        </row>
        <row r="183">
          <cell r="A183">
            <v>7506</v>
          </cell>
          <cell r="B183" t="str">
            <v>048</v>
          </cell>
          <cell r="C183" t="str">
            <v xml:space="preserve">                  аренда земли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BF183">
            <v>0</v>
          </cell>
        </row>
        <row r="184">
          <cell r="A184">
            <v>7507</v>
          </cell>
          <cell r="B184" t="str">
            <v>044</v>
          </cell>
          <cell r="C184" t="str">
            <v xml:space="preserve">                  страхование имущества 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BF184">
            <v>0</v>
          </cell>
        </row>
        <row r="185">
          <cell r="A185">
            <v>7511</v>
          </cell>
          <cell r="B185" t="str">
            <v>049</v>
          </cell>
          <cell r="C185" t="str">
            <v xml:space="preserve">                  обучение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BF185">
            <v>0</v>
          </cell>
        </row>
        <row r="186">
          <cell r="A186">
            <v>7562</v>
          </cell>
          <cell r="B186" t="str">
            <v>027</v>
          </cell>
          <cell r="C186" t="str">
            <v xml:space="preserve">                  расходы по НИР и освоение природных ресурсов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BF186">
            <v>0</v>
          </cell>
        </row>
        <row r="187">
          <cell r="A187">
            <v>7563</v>
          </cell>
          <cell r="B187" t="str">
            <v>044</v>
          </cell>
          <cell r="C187" t="str">
            <v xml:space="preserve">                  расходы по охране имущества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BF187">
            <v>0</v>
          </cell>
        </row>
        <row r="188">
          <cell r="A188">
            <v>7564</v>
          </cell>
          <cell r="B188" t="str">
            <v>050</v>
          </cell>
          <cell r="C188" t="str">
            <v xml:space="preserve">                  расходы на содержание служебного транспорта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BF188">
            <v>0</v>
          </cell>
        </row>
        <row r="189">
          <cell r="A189">
            <v>7565</v>
          </cell>
          <cell r="B189" t="str">
            <v>040</v>
          </cell>
          <cell r="C189" t="str">
            <v xml:space="preserve">                  расходы юридические,консультационные услуги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BF189">
            <v>0</v>
          </cell>
        </row>
        <row r="190">
          <cell r="A190">
            <v>7567</v>
          </cell>
          <cell r="B190" t="str">
            <v>026</v>
          </cell>
          <cell r="C190" t="str">
            <v xml:space="preserve">                  расходы на управление компанией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BF190">
            <v>0</v>
          </cell>
        </row>
        <row r="191">
          <cell r="A191">
            <v>7570</v>
          </cell>
          <cell r="B191" t="str">
            <v>051</v>
          </cell>
          <cell r="C191" t="str">
            <v xml:space="preserve">                  расходы по услугам банков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BF191">
            <v>0</v>
          </cell>
        </row>
        <row r="192">
          <cell r="A192">
            <v>7572</v>
          </cell>
          <cell r="B192" t="str">
            <v>052</v>
          </cell>
          <cell r="C192" t="str">
            <v xml:space="preserve">                  расходы на услуги связи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BF192">
            <v>0</v>
          </cell>
        </row>
        <row r="193">
          <cell r="A193">
            <v>7599</v>
          </cell>
          <cell r="B193" t="str">
            <v>030</v>
          </cell>
          <cell r="C193" t="str">
            <v xml:space="preserve">                 прочие административные расходы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BF193">
            <v>0</v>
          </cell>
        </row>
        <row r="194">
          <cell r="C194" t="str">
            <v>Итого административные расходы (без НДС):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</row>
        <row r="195">
          <cell r="C195" t="str">
            <v>Итого операционных расходов без НДС:</v>
          </cell>
          <cell r="E195">
            <v>-225000</v>
          </cell>
          <cell r="F195">
            <v>0</v>
          </cell>
          <cell r="G195">
            <v>0</v>
          </cell>
          <cell r="H195">
            <v>-225000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-225000</v>
          </cell>
        </row>
        <row r="197">
          <cell r="C197" t="str">
            <v>НДС:</v>
          </cell>
          <cell r="E197">
            <v>-45000</v>
          </cell>
          <cell r="F197">
            <v>0</v>
          </cell>
          <cell r="G197">
            <v>0</v>
          </cell>
          <cell r="H197">
            <v>-45000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BF197">
            <v>-45000</v>
          </cell>
        </row>
        <row r="198">
          <cell r="C198" t="str">
            <v>Итого операционных расходов с НДС:</v>
          </cell>
          <cell r="E198">
            <v>-270000</v>
          </cell>
          <cell r="F198">
            <v>0</v>
          </cell>
          <cell r="G198">
            <v>0</v>
          </cell>
          <cell r="H198">
            <v>-270000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-270000</v>
          </cell>
        </row>
        <row r="200">
          <cell r="C200" t="str">
            <v>Стоимость реализации/расход, относящаяся к статьям прочих доходов/расходов c НДС (расшифровать под таблицей)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2">
          <cell r="A202">
            <v>7611</v>
          </cell>
          <cell r="B202" t="str">
            <v>053</v>
          </cell>
          <cell r="C202" t="str">
            <v>Доходы по процентам по банковским кредитам и овердрафтам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BF202">
            <v>0</v>
          </cell>
        </row>
        <row r="203">
          <cell r="A203">
            <v>7612</v>
          </cell>
          <cell r="B203" t="str">
            <v>054</v>
          </cell>
          <cell r="C203" t="str">
            <v>Доходы по процентам по прочим займам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BF203">
            <v>0</v>
          </cell>
        </row>
        <row r="204">
          <cell r="A204">
            <v>7613</v>
          </cell>
          <cell r="B204" t="str">
            <v>055</v>
          </cell>
          <cell r="C204" t="str">
            <v>Доходы по процентам по финансовой аренде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BF204">
            <v>0</v>
          </cell>
        </row>
        <row r="205">
          <cell r="A205">
            <v>7614</v>
          </cell>
          <cell r="B205" t="str">
            <v>056</v>
          </cell>
          <cell r="C205" t="str">
            <v>Доходы  по дисконтам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BF205">
            <v>0</v>
          </cell>
        </row>
        <row r="206">
          <cell r="C206" t="str">
            <v>Итого проценты полученные: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8">
          <cell r="A208">
            <v>7621</v>
          </cell>
          <cell r="B208" t="str">
            <v>053</v>
          </cell>
          <cell r="C208" t="str">
            <v>Расходы по процентам по банковским кредитам и овердрафтам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BF208">
            <v>0</v>
          </cell>
        </row>
        <row r="209">
          <cell r="A209">
            <v>7622</v>
          </cell>
          <cell r="B209" t="str">
            <v>054</v>
          </cell>
          <cell r="C209" t="str">
            <v>Расходы по процентам по прочим займам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BF209">
            <v>0</v>
          </cell>
        </row>
        <row r="210">
          <cell r="A210">
            <v>7623</v>
          </cell>
          <cell r="B210" t="str">
            <v>055</v>
          </cell>
          <cell r="C210" t="str">
            <v>Расходы по процентам по финансовой аренде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BF210">
            <v>0</v>
          </cell>
        </row>
        <row r="211">
          <cell r="A211">
            <v>7624</v>
          </cell>
          <cell r="B211" t="str">
            <v>056</v>
          </cell>
          <cell r="C211" t="str">
            <v>Расходы по дисконтам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BF211">
            <v>0</v>
          </cell>
        </row>
        <row r="212">
          <cell r="C212" t="str">
            <v>Итого проценты уплаченные: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</row>
        <row r="215">
          <cell r="C215" t="str">
            <v>Проч. доходы (расшифровать)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7701</v>
          </cell>
          <cell r="B216" t="str">
            <v>057</v>
          </cell>
          <cell r="C216" t="str">
            <v>1. Доход от продажи,выбытия,ликвидации ОС,НА,НезКапВлож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BF216">
            <v>0</v>
          </cell>
        </row>
        <row r="217">
          <cell r="A217">
            <v>7702</v>
          </cell>
          <cell r="B217" t="str">
            <v>058</v>
          </cell>
          <cell r="C217" t="str">
            <v>2. Доход от продажи,выбытия,ликвидации запасов</v>
          </cell>
          <cell r="D217">
            <v>0</v>
          </cell>
          <cell r="E217">
            <v>-58746793.659999989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-1884985.08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-134951.39000000001</v>
          </cell>
          <cell r="Q217">
            <v>-6855929.8799999971</v>
          </cell>
          <cell r="R217">
            <v>-28323282.219999995</v>
          </cell>
          <cell r="S217">
            <v>-21547645.089999996</v>
          </cell>
          <cell r="T217">
            <v>0</v>
          </cell>
          <cell r="BF217">
            <v>-58746793.659999989</v>
          </cell>
        </row>
        <row r="218">
          <cell r="A218">
            <v>7703</v>
          </cell>
          <cell r="B218" t="str">
            <v>059</v>
          </cell>
          <cell r="C218" t="str">
            <v>3. Доход по операциям с ЦБ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BF218">
            <v>0</v>
          </cell>
        </row>
        <row r="219">
          <cell r="A219">
            <v>7705</v>
          </cell>
          <cell r="B219" t="str">
            <v>060</v>
          </cell>
          <cell r="C219" t="str">
            <v>4. Доход отсписания кредиторской задолженности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BF219">
            <v>0</v>
          </cell>
        </row>
        <row r="220">
          <cell r="A220">
            <v>7706</v>
          </cell>
          <cell r="B220" t="str">
            <v>061</v>
          </cell>
          <cell r="C220" t="str">
            <v>5. Доход от прочих продаж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BF220">
            <v>0</v>
          </cell>
        </row>
        <row r="221">
          <cell r="A221">
            <v>7707</v>
          </cell>
          <cell r="B221" t="str">
            <v>062</v>
          </cell>
          <cell r="C221" t="str">
            <v>6. Доход от курсовой разницы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BF221">
            <v>0</v>
          </cell>
        </row>
        <row r="222">
          <cell r="A222">
            <v>7910</v>
          </cell>
          <cell r="B222" t="str">
            <v>063</v>
          </cell>
          <cell r="C222" t="str">
            <v>7. Доход от ассоциированных компаний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BF222">
            <v>0</v>
          </cell>
        </row>
        <row r="223">
          <cell r="A223">
            <v>7709</v>
          </cell>
          <cell r="B223" t="str">
            <v>064</v>
          </cell>
          <cell r="C223" t="str">
            <v>8. Комиссионные доходы (РКО и т.п.)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BF223">
            <v>0</v>
          </cell>
        </row>
        <row r="224">
          <cell r="A224">
            <v>7709</v>
          </cell>
          <cell r="B224" t="str">
            <v>030</v>
          </cell>
          <cell r="C224" t="str">
            <v>9. Прочие доходы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BF224">
            <v>0</v>
          </cell>
        </row>
        <row r="225">
          <cell r="C225" t="str">
            <v>Итого проч. доходов без НДС:</v>
          </cell>
          <cell r="E225">
            <v>-58746793.659999989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-1884985.08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-134951.39000000001</v>
          </cell>
          <cell r="Q225">
            <v>-6855929.8799999971</v>
          </cell>
          <cell r="R225">
            <v>-28323282.219999995</v>
          </cell>
          <cell r="S225">
            <v>-21547645.089999996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-58746793.659999989</v>
          </cell>
        </row>
        <row r="227">
          <cell r="C227" t="str">
            <v>Проч. расходы/убытки (расшифровать)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7801</v>
          </cell>
          <cell r="B228" t="str">
            <v>057</v>
          </cell>
          <cell r="C228" t="str">
            <v>1. Стоимость проданных, выбывших, ликвидированных ОС, НА, НКВ</v>
          </cell>
          <cell r="D228">
            <v>0</v>
          </cell>
          <cell r="E228">
            <v>-1734732023.6058731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-844523260.22326469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-19939630.845607124</v>
          </cell>
          <cell r="Q228">
            <v>-362178216.31270802</v>
          </cell>
          <cell r="R228">
            <v>-293904516.54445797</v>
          </cell>
          <cell r="S228">
            <v>-214186399.67983538</v>
          </cell>
          <cell r="T228">
            <v>0</v>
          </cell>
          <cell r="BF228">
            <v>-1734732023.6058731</v>
          </cell>
        </row>
        <row r="229">
          <cell r="A229">
            <v>7802</v>
          </cell>
          <cell r="B229" t="str">
            <v>058</v>
          </cell>
          <cell r="C229" t="str">
            <v>2. Стоимость проданных, выбывших, ликвидированных запасов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BF229">
            <v>0</v>
          </cell>
        </row>
        <row r="230">
          <cell r="A230">
            <v>7803</v>
          </cell>
          <cell r="B230" t="str">
            <v>059</v>
          </cell>
          <cell r="C230" t="str">
            <v>3. Убыток по операциям с ЦБ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BF230">
            <v>0</v>
          </cell>
        </row>
        <row r="231">
          <cell r="A231">
            <v>7805</v>
          </cell>
          <cell r="B231" t="str">
            <v>060</v>
          </cell>
          <cell r="C231" t="str">
            <v>4. Списанная дебиторская задолженность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BF231">
            <v>0</v>
          </cell>
        </row>
        <row r="232">
          <cell r="A232">
            <v>7806</v>
          </cell>
          <cell r="B232" t="str">
            <v>061</v>
          </cell>
          <cell r="C232" t="str">
            <v>5. Убыток от прочих продаж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BF232">
            <v>0</v>
          </cell>
        </row>
        <row r="233">
          <cell r="A233">
            <v>7807</v>
          </cell>
          <cell r="B233" t="str">
            <v>062</v>
          </cell>
          <cell r="C233" t="str">
            <v>6. Расходы по курсовой разнице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BF233">
            <v>0</v>
          </cell>
        </row>
        <row r="234">
          <cell r="A234">
            <v>7809</v>
          </cell>
          <cell r="B234" t="str">
            <v>030</v>
          </cell>
          <cell r="C234" t="str">
            <v>7. Прочие убытки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BF234">
            <v>0</v>
          </cell>
        </row>
        <row r="235">
          <cell r="C235" t="str">
            <v>Итого проч. расходов без НДС:</v>
          </cell>
          <cell r="E235">
            <v>-1721756752.8430102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-844523260.22326469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-19939630.845607124</v>
          </cell>
          <cell r="Q235">
            <v>-362178216.31270802</v>
          </cell>
          <cell r="R235">
            <v>-280929245.78159499</v>
          </cell>
          <cell r="S235">
            <v>-214186399.67983538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-1721756752.8430102</v>
          </cell>
        </row>
        <row r="237">
          <cell r="C237" t="str">
            <v>Платежи полученные (расшифровать) со знаком минус</v>
          </cell>
        </row>
        <row r="238">
          <cell r="C238" t="str">
            <v>i. На расчетный счет</v>
          </cell>
          <cell r="E238">
            <v>-31589805.870000005</v>
          </cell>
          <cell r="F238">
            <v>0</v>
          </cell>
          <cell r="G238">
            <v>0</v>
          </cell>
          <cell r="H238">
            <v>0</v>
          </cell>
          <cell r="I238">
            <v>-3732031.8</v>
          </cell>
          <cell r="J238">
            <v>0</v>
          </cell>
          <cell r="K238">
            <v>-2689397.48</v>
          </cell>
          <cell r="L238">
            <v>-883147.33</v>
          </cell>
          <cell r="M238">
            <v>-209964.48</v>
          </cell>
          <cell r="N238">
            <v>0</v>
          </cell>
          <cell r="O238">
            <v>-16516028.220000001</v>
          </cell>
          <cell r="P238">
            <v>-6490.87</v>
          </cell>
          <cell r="Q238">
            <v>-2350</v>
          </cell>
          <cell r="R238">
            <v>-188305</v>
          </cell>
          <cell r="S238">
            <v>-7362090.6900000004</v>
          </cell>
          <cell r="T238">
            <v>0</v>
          </cell>
          <cell r="BF238">
            <v>-31589805.870000005</v>
          </cell>
        </row>
        <row r="239">
          <cell r="C239" t="str">
            <v>ii. Взаимозачеты и бартер</v>
          </cell>
          <cell r="E239">
            <v>-301141137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-13170221.15</v>
          </cell>
          <cell r="L239">
            <v>0</v>
          </cell>
          <cell r="M239">
            <v>0</v>
          </cell>
          <cell r="N239">
            <v>-44757.36</v>
          </cell>
          <cell r="O239">
            <v>-79874.159999998286</v>
          </cell>
          <cell r="P239">
            <v>-254517.22999999672</v>
          </cell>
          <cell r="Q239">
            <v>-49295811.220000006</v>
          </cell>
          <cell r="R239">
            <v>-186588659.47999999</v>
          </cell>
          <cell r="S239">
            <v>-51707296.399999999</v>
          </cell>
          <cell r="T239">
            <v>0</v>
          </cell>
          <cell r="BF239">
            <v>-301141137</v>
          </cell>
        </row>
        <row r="240">
          <cell r="C240" t="str">
            <v>iii. Третьим сторонам</v>
          </cell>
          <cell r="E240">
            <v>-645057733.49000001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-174279969.86000001</v>
          </cell>
          <cell r="L240">
            <v>0</v>
          </cell>
          <cell r="M240">
            <v>0</v>
          </cell>
          <cell r="N240">
            <v>0</v>
          </cell>
          <cell r="O240">
            <v>-55555</v>
          </cell>
          <cell r="P240">
            <v>-22500000.010000002</v>
          </cell>
          <cell r="Q240">
            <v>-128500000.40000001</v>
          </cell>
          <cell r="R240">
            <v>-143200000.59</v>
          </cell>
          <cell r="S240">
            <v>-176522207.63</v>
          </cell>
          <cell r="T240">
            <v>0</v>
          </cell>
          <cell r="BF240">
            <v>-645057733.49000001</v>
          </cell>
        </row>
        <row r="241">
          <cell r="C241" t="str">
            <v>Итого платежей полученных:</v>
          </cell>
          <cell r="E241">
            <v>-977788676.36000013</v>
          </cell>
          <cell r="F241">
            <v>0</v>
          </cell>
          <cell r="G241">
            <v>0</v>
          </cell>
          <cell r="H241">
            <v>0</v>
          </cell>
          <cell r="I241">
            <v>-3732031.8</v>
          </cell>
          <cell r="J241">
            <v>0</v>
          </cell>
          <cell r="K241">
            <v>-190139588.49000001</v>
          </cell>
          <cell r="L241">
            <v>-883147.33</v>
          </cell>
          <cell r="M241">
            <v>-209964.48</v>
          </cell>
          <cell r="N241">
            <v>-44757.36</v>
          </cell>
          <cell r="O241">
            <v>-16651457.379999999</v>
          </cell>
          <cell r="P241">
            <v>-22761008.109999999</v>
          </cell>
          <cell r="Q241">
            <v>-177798161.62</v>
          </cell>
          <cell r="R241">
            <v>-329976965.06999999</v>
          </cell>
          <cell r="S241">
            <v>-235591594.72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-977788676.36000013</v>
          </cell>
        </row>
        <row r="243">
          <cell r="C243" t="str">
            <v>Платежи произведенные (расшифровать) со знаком плюс</v>
          </cell>
        </row>
        <row r="244">
          <cell r="C244" t="str">
            <v>i. На расчетный счет</v>
          </cell>
          <cell r="E244">
            <v>1751802550.3199999</v>
          </cell>
          <cell r="F244">
            <v>3428480</v>
          </cell>
          <cell r="G244">
            <v>32780000</v>
          </cell>
          <cell r="H244">
            <v>1681884.04</v>
          </cell>
          <cell r="I244">
            <v>1596367171</v>
          </cell>
          <cell r="J244">
            <v>54339.71</v>
          </cell>
          <cell r="K244">
            <v>4970535.59</v>
          </cell>
          <cell r="L244">
            <v>24888409.59</v>
          </cell>
          <cell r="M244">
            <v>45906.51</v>
          </cell>
          <cell r="N244">
            <v>13087999.25</v>
          </cell>
          <cell r="O244">
            <v>32889817.120000001</v>
          </cell>
          <cell r="P244">
            <v>1823228.98</v>
          </cell>
          <cell r="Q244">
            <v>9840043.9199999999</v>
          </cell>
          <cell r="R244">
            <v>20759696.699999999</v>
          </cell>
          <cell r="S244">
            <v>9182437.9100000001</v>
          </cell>
          <cell r="T244">
            <v>2600</v>
          </cell>
          <cell r="BF244">
            <v>1751802550.3199999</v>
          </cell>
        </row>
        <row r="245">
          <cell r="C245" t="str">
            <v>ii. Взаимозачеты и бартер</v>
          </cell>
          <cell r="E245">
            <v>300338664.70999998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13090456</v>
          </cell>
          <cell r="L245">
            <v>0</v>
          </cell>
          <cell r="M245">
            <v>0</v>
          </cell>
          <cell r="N245">
            <v>44757.36</v>
          </cell>
          <cell r="O245">
            <v>0</v>
          </cell>
          <cell r="P245">
            <v>6890.68</v>
          </cell>
          <cell r="Q245">
            <v>48900605.270000003</v>
          </cell>
          <cell r="R245">
            <v>186588659</v>
          </cell>
          <cell r="S245">
            <v>51707296.399999999</v>
          </cell>
          <cell r="T245">
            <v>0</v>
          </cell>
          <cell r="BF245">
            <v>300338664.70999998</v>
          </cell>
        </row>
        <row r="246">
          <cell r="C246" t="str">
            <v>iii. Третьим сторонам</v>
          </cell>
          <cell r="E246">
            <v>137015214.87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246845.56</v>
          </cell>
          <cell r="Q246">
            <v>64490.94</v>
          </cell>
          <cell r="R246">
            <v>129824660.83</v>
          </cell>
          <cell r="S246">
            <v>6879217.54</v>
          </cell>
          <cell r="T246">
            <v>0</v>
          </cell>
          <cell r="BF246">
            <v>137015214.87</v>
          </cell>
        </row>
        <row r="247">
          <cell r="C247" t="str">
            <v>Итого платежей произведенных:</v>
          </cell>
          <cell r="E247">
            <v>2189156429.8999996</v>
          </cell>
          <cell r="F247">
            <v>3428480</v>
          </cell>
          <cell r="G247">
            <v>32780000</v>
          </cell>
          <cell r="H247">
            <v>1681884.04</v>
          </cell>
          <cell r="I247">
            <v>1596367171</v>
          </cell>
          <cell r="J247">
            <v>54339.71</v>
          </cell>
          <cell r="K247">
            <v>18060991.59</v>
          </cell>
          <cell r="L247">
            <v>24888409.59</v>
          </cell>
          <cell r="M247">
            <v>45906.51</v>
          </cell>
          <cell r="N247">
            <v>13132756.609999999</v>
          </cell>
          <cell r="O247">
            <v>32889817.120000001</v>
          </cell>
          <cell r="P247">
            <v>2076965.22</v>
          </cell>
          <cell r="Q247">
            <v>58805140.130000003</v>
          </cell>
          <cell r="R247">
            <v>337173016.52999997</v>
          </cell>
          <cell r="S247">
            <v>67768951.850000009</v>
          </cell>
          <cell r="T247">
            <v>2600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2189156429.8999996</v>
          </cell>
        </row>
        <row r="249">
          <cell r="C249" t="str">
            <v>Прочие взаиморасчеты c НДС (расшифровать под таблицей)</v>
          </cell>
          <cell r="E249">
            <v>-1835398254.55</v>
          </cell>
          <cell r="F249">
            <v>-3977308</v>
          </cell>
          <cell r="G249">
            <v>0</v>
          </cell>
          <cell r="H249">
            <v>-1564726.8</v>
          </cell>
          <cell r="I249">
            <v>-1577248305.8699999</v>
          </cell>
          <cell r="J249">
            <v>0</v>
          </cell>
          <cell r="K249">
            <v>848667.12</v>
          </cell>
          <cell r="L249">
            <v>0</v>
          </cell>
          <cell r="M249">
            <v>-73085.509999999995</v>
          </cell>
          <cell r="N249">
            <v>-167078.26</v>
          </cell>
          <cell r="O249">
            <v>-2923701.83</v>
          </cell>
          <cell r="P249">
            <v>153227.85999999999</v>
          </cell>
          <cell r="Q249">
            <v>-53061119.100000001</v>
          </cell>
          <cell r="R249">
            <v>-165752678.76999998</v>
          </cell>
          <cell r="S249">
            <v>-31632145.390000001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-1835398254.55</v>
          </cell>
        </row>
        <row r="251">
          <cell r="C251" t="str">
            <v>Остаток на конец периода</v>
          </cell>
          <cell r="E251">
            <v>-751330608.74566638</v>
          </cell>
          <cell r="F251">
            <v>-548828</v>
          </cell>
          <cell r="G251">
            <v>658402.34999999776</v>
          </cell>
          <cell r="H251">
            <v>-152842.76</v>
          </cell>
          <cell r="I251">
            <v>-9654625.6699998379</v>
          </cell>
          <cell r="J251">
            <v>-46935.34</v>
          </cell>
          <cell r="K251">
            <v>-180601912.15333334</v>
          </cell>
          <cell r="L251">
            <v>24005262.260000002</v>
          </cell>
          <cell r="M251">
            <v>55274.09</v>
          </cell>
          <cell r="N251">
            <v>-4540784.43</v>
          </cell>
          <cell r="O251">
            <v>6066799.3120000008</v>
          </cell>
          <cell r="P251">
            <v>-23377685.795000002</v>
          </cell>
          <cell r="Q251">
            <v>-121572282.96599999</v>
          </cell>
          <cell r="R251">
            <v>-253162647.96333331</v>
          </cell>
          <cell r="S251">
            <v>-188457801.67999995</v>
          </cell>
          <cell r="T251">
            <v>-4.5474735088646412E-13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-751330608.74566638</v>
          </cell>
        </row>
        <row r="252">
          <cell r="C252" t="str">
            <v>Проверка с листом Дебиторы IC / Кредиторы IC</v>
          </cell>
          <cell r="E252">
            <v>0</v>
          </cell>
        </row>
        <row r="253">
          <cell r="C253" t="str">
            <v>Стоимость реализации, относящаяся с статьям прочих доходов без НДС:</v>
          </cell>
        </row>
        <row r="254">
          <cell r="B254" t="str">
            <v>033</v>
          </cell>
          <cell r="C254" t="str">
            <v xml:space="preserve">  1. Энергия (теплоэнергия, электроэнергия)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BF254">
            <v>0</v>
          </cell>
        </row>
        <row r="255">
          <cell r="B255" t="str">
            <v>034</v>
          </cell>
          <cell r="C255" t="str">
            <v xml:space="preserve">  2. Услуги мед.характера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BF255">
            <v>0</v>
          </cell>
        </row>
        <row r="256">
          <cell r="B256" t="str">
            <v>035</v>
          </cell>
          <cell r="C256" t="str">
            <v xml:space="preserve">  3. Услуги ЖКХ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BF256">
            <v>0</v>
          </cell>
        </row>
        <row r="257">
          <cell r="B257" t="str">
            <v>036</v>
          </cell>
          <cell r="C257" t="str">
            <v xml:space="preserve">  4. Услуги домов отдыха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BF257">
            <v>0</v>
          </cell>
        </row>
        <row r="258">
          <cell r="B258" t="str">
            <v>037</v>
          </cell>
          <cell r="C258" t="str">
            <v xml:space="preserve">  5. Продажа услуг по сдаче имущества в аренду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BF258">
            <v>0</v>
          </cell>
        </row>
        <row r="259">
          <cell r="B259" t="str">
            <v>031</v>
          </cell>
          <cell r="C259" t="str">
            <v xml:space="preserve">  6. Ремонтные работы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BF259">
            <v>0</v>
          </cell>
        </row>
        <row r="260">
          <cell r="B260" t="str">
            <v>032</v>
          </cell>
          <cell r="C260" t="str">
            <v xml:space="preserve">  7. Техническое обслуживание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BF260">
            <v>0</v>
          </cell>
        </row>
        <row r="261">
          <cell r="B261" t="str">
            <v>038</v>
          </cell>
          <cell r="C261" t="str">
            <v xml:space="preserve">  8. Услуги по хранению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BF261">
            <v>0</v>
          </cell>
        </row>
        <row r="262">
          <cell r="B262" t="str">
            <v>039</v>
          </cell>
          <cell r="C262" t="str">
            <v xml:space="preserve">  9. Услуги связи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BF262">
            <v>0</v>
          </cell>
        </row>
        <row r="263">
          <cell r="B263" t="str">
            <v>041</v>
          </cell>
          <cell r="C263" t="str">
            <v xml:space="preserve">  10. Услуги сантехмонтажа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BF263">
            <v>0</v>
          </cell>
        </row>
        <row r="264">
          <cell r="B264" t="str">
            <v>042</v>
          </cell>
          <cell r="C264" t="str">
            <v xml:space="preserve">  11. Услуги автозаправки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BF264">
            <v>0</v>
          </cell>
        </row>
        <row r="265">
          <cell r="B265" t="str">
            <v>022</v>
          </cell>
          <cell r="C265" t="str">
            <v xml:space="preserve">  12. Ж/д услуги (перевыставляемые)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BF265">
            <v>0</v>
          </cell>
        </row>
        <row r="266">
          <cell r="B266" t="str">
            <v>023</v>
          </cell>
          <cell r="C266" t="str">
            <v xml:space="preserve">  13. Авто услуги (перевыставляемые)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BF266">
            <v>0</v>
          </cell>
        </row>
        <row r="267">
          <cell r="B267" t="str">
            <v>040</v>
          </cell>
          <cell r="C267" t="str">
            <v xml:space="preserve">  14. Консультационные услуги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BF267">
            <v>0</v>
          </cell>
        </row>
        <row r="268">
          <cell r="B268" t="str">
            <v>065</v>
          </cell>
          <cell r="C268" t="str">
            <v xml:space="preserve">  15. Общественное питание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BF268">
            <v>0</v>
          </cell>
        </row>
        <row r="269">
          <cell r="C269" t="str">
            <v xml:space="preserve">  16. Продажа проч. ТМЦ</v>
          </cell>
          <cell r="E269">
            <v>73290613.954000026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18256774.739999998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875009</v>
          </cell>
          <cell r="Q269">
            <v>9061018.1540000066</v>
          </cell>
          <cell r="R269">
            <v>11135583.590000004</v>
          </cell>
          <cell r="S269">
            <v>33962228.470000006</v>
          </cell>
          <cell r="T269">
            <v>0</v>
          </cell>
          <cell r="BF269">
            <v>73290613.954000026</v>
          </cell>
        </row>
        <row r="270">
          <cell r="C270" t="str">
            <v xml:space="preserve">  17. Выделенные ТМЦ</v>
          </cell>
          <cell r="E270">
            <v>220926450.54599997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32381676.755999997</v>
          </cell>
          <cell r="R270">
            <v>148626823.44999999</v>
          </cell>
          <cell r="S270">
            <v>39917950.339999996</v>
          </cell>
          <cell r="T270">
            <v>0</v>
          </cell>
          <cell r="BF270">
            <v>220926450.54599997</v>
          </cell>
        </row>
        <row r="271">
          <cell r="C271" t="str">
            <v xml:space="preserve">  17. Выделенные осн. фонды, незаверш. стр-во</v>
          </cell>
          <cell r="E271">
            <v>317137592.75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27503375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25511018.07</v>
          </cell>
          <cell r="Q271">
            <v>81009008.049999997</v>
          </cell>
          <cell r="R271">
            <v>97386450.329999998</v>
          </cell>
          <cell r="S271">
            <v>85727741.299999997</v>
          </cell>
          <cell r="T271">
            <v>0</v>
          </cell>
          <cell r="BF271">
            <v>317137592.75</v>
          </cell>
        </row>
        <row r="272">
          <cell r="C272" t="str">
            <v xml:space="preserve">  18. Тара</v>
          </cell>
          <cell r="E272">
            <v>2746472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2746472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BF272">
            <v>2746472</v>
          </cell>
        </row>
        <row r="273">
          <cell r="C273" t="str">
            <v xml:space="preserve">  19. Продажа выделенного малоцен. Имущества</v>
          </cell>
          <cell r="E273">
            <v>6646012.3599999994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8061.84</v>
          </cell>
          <cell r="Q273">
            <v>2488719.9</v>
          </cell>
          <cell r="R273">
            <v>3173794.06</v>
          </cell>
          <cell r="S273">
            <v>975436.56</v>
          </cell>
          <cell r="T273">
            <v>0</v>
          </cell>
          <cell r="BF273">
            <v>6646012.3599999994</v>
          </cell>
        </row>
        <row r="274">
          <cell r="C274" t="str">
            <v xml:space="preserve">  20. Перепродажа молока</v>
          </cell>
          <cell r="E274">
            <v>409891.94999999995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407.55</v>
          </cell>
          <cell r="Q274">
            <v>151301.15</v>
          </cell>
          <cell r="R274">
            <v>214464.25</v>
          </cell>
          <cell r="S274">
            <v>43719</v>
          </cell>
          <cell r="T274">
            <v>0</v>
          </cell>
          <cell r="BF274">
            <v>409891.94999999995</v>
          </cell>
        </row>
        <row r="275">
          <cell r="C275" t="str">
            <v xml:space="preserve">  26.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BF275">
            <v>0</v>
          </cell>
        </row>
        <row r="276">
          <cell r="C276" t="str">
            <v xml:space="preserve">  27.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BF276">
            <v>0</v>
          </cell>
        </row>
        <row r="277">
          <cell r="C277" t="str">
            <v xml:space="preserve">  28.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BF277">
            <v>0</v>
          </cell>
        </row>
        <row r="278">
          <cell r="C278" t="str">
            <v xml:space="preserve">  29.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BF278">
            <v>0</v>
          </cell>
        </row>
        <row r="279">
          <cell r="C279" t="str">
            <v xml:space="preserve">  30.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BF279">
            <v>0</v>
          </cell>
        </row>
        <row r="280">
          <cell r="C280" t="str">
            <v xml:space="preserve">  27.</v>
          </cell>
          <cell r="E280">
            <v>621157033.55999994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48506621.739999995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26394496.460000001</v>
          </cell>
          <cell r="Q280">
            <v>125091724.01000002</v>
          </cell>
          <cell r="R280">
            <v>260537115.68000001</v>
          </cell>
          <cell r="S280">
            <v>160627075.67000002</v>
          </cell>
          <cell r="T280">
            <v>0</v>
          </cell>
          <cell r="BF280">
            <v>621157033.55999994</v>
          </cell>
        </row>
        <row r="281">
          <cell r="C281" t="str">
            <v xml:space="preserve">  28.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BF281">
            <v>0</v>
          </cell>
        </row>
        <row r="282">
          <cell r="C282" t="str">
            <v xml:space="preserve">  29.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BF282">
            <v>0</v>
          </cell>
        </row>
        <row r="283">
          <cell r="C283" t="str">
            <v xml:space="preserve">  30.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BF283">
            <v>0</v>
          </cell>
        </row>
        <row r="284">
          <cell r="C284" t="str">
            <v>Итого стоимость реализации без НДС:</v>
          </cell>
          <cell r="E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C285" t="str">
            <v>НДС</v>
          </cell>
          <cell r="E285">
            <v>0</v>
          </cell>
          <cell r="BF285">
            <v>0</v>
          </cell>
        </row>
        <row r="286">
          <cell r="C286" t="str">
            <v>Итого стоимость реализации с НДС: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</row>
        <row r="287">
          <cell r="C287" t="str">
            <v xml:space="preserve">Расход, относящийся к статьям прочих расходов без НДС: </v>
          </cell>
        </row>
        <row r="288">
          <cell r="C288" t="str">
            <v>1. Чрезвычайные расходы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BF288">
            <v>0</v>
          </cell>
        </row>
        <row r="289">
          <cell r="C289" t="str">
            <v>2.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BF289">
            <v>0</v>
          </cell>
        </row>
        <row r="290">
          <cell r="C290" t="str">
            <v>3.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BF290">
            <v>0</v>
          </cell>
        </row>
        <row r="291">
          <cell r="C291" t="str">
            <v>4.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BF291">
            <v>0</v>
          </cell>
        </row>
        <row r="292">
          <cell r="C292" t="str">
            <v>5.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BF292">
            <v>0</v>
          </cell>
        </row>
        <row r="293">
          <cell r="C293" t="str">
            <v>6.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BF293">
            <v>0</v>
          </cell>
        </row>
        <row r="294">
          <cell r="C294" t="str">
            <v>7.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BF294">
            <v>0</v>
          </cell>
        </row>
        <row r="295">
          <cell r="C295" t="str">
            <v>8.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BF295">
            <v>0</v>
          </cell>
        </row>
        <row r="296">
          <cell r="C296" t="str">
            <v>9.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BF296">
            <v>0</v>
          </cell>
        </row>
        <row r="297">
          <cell r="C297" t="str">
            <v>10.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BF297">
            <v>0</v>
          </cell>
        </row>
        <row r="298">
          <cell r="C298" t="str">
            <v>11.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BF298">
            <v>0</v>
          </cell>
        </row>
        <row r="299">
          <cell r="C299" t="str">
            <v>12.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BF299">
            <v>0</v>
          </cell>
        </row>
        <row r="300">
          <cell r="C300" t="str">
            <v>13.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BF300">
            <v>0</v>
          </cell>
        </row>
        <row r="301">
          <cell r="C301" t="str">
            <v>14.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BF301">
            <v>0</v>
          </cell>
        </row>
        <row r="302">
          <cell r="C302" t="str">
            <v>15.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BF302">
            <v>0</v>
          </cell>
        </row>
        <row r="303">
          <cell r="C303" t="str">
            <v>16.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BF303">
            <v>0</v>
          </cell>
        </row>
        <row r="304">
          <cell r="C304" t="str">
            <v>17.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BF304">
            <v>0</v>
          </cell>
        </row>
        <row r="305">
          <cell r="C305" t="str">
            <v>18.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BF305">
            <v>0</v>
          </cell>
        </row>
        <row r="306">
          <cell r="C306" t="str">
            <v>19.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BF306">
            <v>0</v>
          </cell>
        </row>
        <row r="307">
          <cell r="C307" t="str">
            <v>20.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BF307">
            <v>0</v>
          </cell>
        </row>
        <row r="308">
          <cell r="C308" t="str">
            <v>21.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BF308">
            <v>0</v>
          </cell>
        </row>
        <row r="309">
          <cell r="C309" t="str">
            <v>22.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BF309">
            <v>0</v>
          </cell>
        </row>
        <row r="310">
          <cell r="C310" t="str">
            <v>23.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BF310">
            <v>0</v>
          </cell>
        </row>
        <row r="311">
          <cell r="C311" t="str">
            <v>24.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BF311">
            <v>0</v>
          </cell>
        </row>
        <row r="312">
          <cell r="C312" t="str">
            <v>25.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BF312">
            <v>0</v>
          </cell>
        </row>
        <row r="313">
          <cell r="C313" t="str">
            <v>26.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BF313">
            <v>0</v>
          </cell>
        </row>
        <row r="314">
          <cell r="C314" t="str">
            <v>27.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BF314">
            <v>0</v>
          </cell>
        </row>
        <row r="315">
          <cell r="C315" t="str">
            <v>28.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BF315">
            <v>0</v>
          </cell>
        </row>
        <row r="316">
          <cell r="C316" t="str">
            <v>29.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BF316">
            <v>0</v>
          </cell>
        </row>
        <row r="317">
          <cell r="C317" t="str">
            <v>30.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BF317">
            <v>0</v>
          </cell>
        </row>
        <row r="318">
          <cell r="C318" t="str">
            <v>Итого расход без НДС: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C319" t="str">
            <v>НДС</v>
          </cell>
          <cell r="E319">
            <v>0</v>
          </cell>
          <cell r="BF319">
            <v>0</v>
          </cell>
        </row>
        <row r="320">
          <cell r="C320" t="str">
            <v>Итого расход с НДС: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2">
          <cell r="C322" t="str">
            <v>Всего стоимость реализации и расход с НДС: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4">
          <cell r="C324" t="str">
            <v>Прочие взаиморасчеты с НДС</v>
          </cell>
        </row>
        <row r="325">
          <cell r="C325" t="str">
            <v>1. Перепредъявление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BF325">
            <v>0</v>
          </cell>
        </row>
        <row r="326">
          <cell r="C326" t="str">
            <v>2. Перепредъявление оплаты с р/с и кассы</v>
          </cell>
          <cell r="E326">
            <v>6871435.5300000003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9159.73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20509.25</v>
          </cell>
          <cell r="Q326">
            <v>297245.89</v>
          </cell>
          <cell r="R326">
            <v>1705684.75</v>
          </cell>
          <cell r="S326">
            <v>4838835.91</v>
          </cell>
          <cell r="T326">
            <v>0</v>
          </cell>
          <cell r="BF326">
            <v>6871435.5300000003</v>
          </cell>
        </row>
        <row r="327">
          <cell r="C327" t="str">
            <v>3. Перепредъявление командировочных</v>
          </cell>
          <cell r="E327">
            <v>379317.94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47118.9</v>
          </cell>
          <cell r="R327">
            <v>99452.02</v>
          </cell>
          <cell r="S327">
            <v>232747.02</v>
          </cell>
          <cell r="T327">
            <v>0</v>
          </cell>
          <cell r="BF327">
            <v>379317.94</v>
          </cell>
        </row>
        <row r="328">
          <cell r="C328" t="str">
            <v>4. Прочая перепродажа</v>
          </cell>
          <cell r="E328">
            <v>6836782.9000000004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-73085.509999999995</v>
          </cell>
          <cell r="N328">
            <v>0</v>
          </cell>
          <cell r="O328">
            <v>1588992.6</v>
          </cell>
          <cell r="P328">
            <v>61306.8</v>
          </cell>
          <cell r="Q328">
            <v>3832897</v>
          </cell>
          <cell r="R328">
            <v>680387.41</v>
          </cell>
          <cell r="S328">
            <v>746284.6</v>
          </cell>
          <cell r="T328">
            <v>0</v>
          </cell>
          <cell r="BF328">
            <v>6836782.9000000004</v>
          </cell>
        </row>
        <row r="329">
          <cell r="C329" t="str">
            <v>6. Перепродажа путевок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BF329">
            <v>0</v>
          </cell>
        </row>
        <row r="330">
          <cell r="C330" t="str">
            <v>7. Перепродажа тепло и эл. Энергии</v>
          </cell>
          <cell r="E330">
            <v>14913243.119999999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684069.23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40502.93</v>
          </cell>
          <cell r="Q330">
            <v>2617130.86</v>
          </cell>
          <cell r="R330">
            <v>10356340.18</v>
          </cell>
          <cell r="S330">
            <v>1215199.92</v>
          </cell>
          <cell r="T330">
            <v>0</v>
          </cell>
          <cell r="BF330">
            <v>14913243.119999999</v>
          </cell>
        </row>
        <row r="331">
          <cell r="C331" t="str">
            <v>8. Перепредъявление услуг связи</v>
          </cell>
          <cell r="E331">
            <v>472288.95000000007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30908.880000000001</v>
          </cell>
          <cell r="Q331">
            <v>12266.88</v>
          </cell>
          <cell r="R331">
            <v>80502.16</v>
          </cell>
          <cell r="S331">
            <v>348611.03</v>
          </cell>
          <cell r="T331">
            <v>0</v>
          </cell>
          <cell r="BF331">
            <v>472288.95000000007</v>
          </cell>
        </row>
        <row r="332">
          <cell r="C332" t="str">
            <v>9. Увеличение НКВ</v>
          </cell>
          <cell r="E332">
            <v>-146586941.91</v>
          </cell>
          <cell r="F332">
            <v>-3977308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-4566952.45</v>
          </cell>
          <cell r="P332">
            <v>0</v>
          </cell>
          <cell r="Q332">
            <v>0</v>
          </cell>
          <cell r="R332">
            <v>-129050732.11</v>
          </cell>
          <cell r="S332">
            <v>-8991949.3499999996</v>
          </cell>
          <cell r="T332">
            <v>0</v>
          </cell>
          <cell r="BF332">
            <v>-146586941.91</v>
          </cell>
        </row>
        <row r="333">
          <cell r="C333" t="str">
            <v>10. Перевыставленный ж/д тариф и связь</v>
          </cell>
          <cell r="E333">
            <v>6944644.04</v>
          </cell>
          <cell r="F333">
            <v>0</v>
          </cell>
          <cell r="G333">
            <v>0</v>
          </cell>
          <cell r="H333">
            <v>-1780123.02</v>
          </cell>
          <cell r="I333">
            <v>0</v>
          </cell>
          <cell r="J333">
            <v>0</v>
          </cell>
          <cell r="K333">
            <v>155438.16</v>
          </cell>
          <cell r="L333">
            <v>0</v>
          </cell>
          <cell r="M333">
            <v>0</v>
          </cell>
          <cell r="N333">
            <v>-133967.88</v>
          </cell>
          <cell r="O333">
            <v>54258.02</v>
          </cell>
          <cell r="P333">
            <v>0</v>
          </cell>
          <cell r="Q333">
            <v>1176121.77</v>
          </cell>
          <cell r="R333">
            <v>7465779.5099999998</v>
          </cell>
          <cell r="S333">
            <v>7137.48</v>
          </cell>
          <cell r="T333">
            <v>0</v>
          </cell>
          <cell r="BF333">
            <v>6944644.04</v>
          </cell>
        </row>
        <row r="334">
          <cell r="C334" t="str">
            <v>11. Поддоны (перепредъявление)</v>
          </cell>
          <cell r="E334">
            <v>-33110.379999999997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-33110.379999999997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BF334">
            <v>-33110.379999999997</v>
          </cell>
        </row>
        <row r="335">
          <cell r="C335" t="str">
            <v>12. Авто услуги (перепредъявление)</v>
          </cell>
          <cell r="E335">
            <v>2201468.52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1811622.29</v>
          </cell>
          <cell r="R335">
            <v>389846.23</v>
          </cell>
          <cell r="S335">
            <v>0</v>
          </cell>
          <cell r="T335">
            <v>0</v>
          </cell>
          <cell r="BF335">
            <v>2201468.52</v>
          </cell>
        </row>
        <row r="336">
          <cell r="C336" t="str">
            <v>13. Перепродажа продукции дочерних обществ(60.9)</v>
          </cell>
          <cell r="E336">
            <v>-150364473.61000001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-62855522.689999998</v>
          </cell>
          <cell r="R336">
            <v>-57479938.920000002</v>
          </cell>
          <cell r="S336">
            <v>-30029012</v>
          </cell>
          <cell r="T336">
            <v>0</v>
          </cell>
          <cell r="BF336">
            <v>-150364473.61000001</v>
          </cell>
        </row>
        <row r="337">
          <cell r="C337" t="str">
            <v xml:space="preserve">14. 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BF337">
            <v>0</v>
          </cell>
        </row>
        <row r="338">
          <cell r="C338" t="str">
            <v>15. Прибыль прошлых лет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BF338">
            <v>0</v>
          </cell>
        </row>
        <row r="339">
          <cell r="C339" t="str">
            <v>15. Перепродажа сырья</v>
          </cell>
          <cell r="E339">
            <v>-1577248305.8699999</v>
          </cell>
          <cell r="F339">
            <v>0</v>
          </cell>
          <cell r="G339">
            <v>0</v>
          </cell>
          <cell r="H339">
            <v>0</v>
          </cell>
          <cell r="I339">
            <v>-1577248305.8699999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BF339">
            <v>-1577248305.8699999</v>
          </cell>
        </row>
        <row r="340">
          <cell r="C340" t="str">
            <v>Итого прочие взаиморасчеты с НДС:</v>
          </cell>
          <cell r="E340">
            <v>-1835398254.55</v>
          </cell>
          <cell r="F340">
            <v>-3977308</v>
          </cell>
          <cell r="G340">
            <v>0</v>
          </cell>
          <cell r="H340">
            <v>-1564726.8</v>
          </cell>
          <cell r="I340">
            <v>-1577248305.8699999</v>
          </cell>
          <cell r="J340">
            <v>0</v>
          </cell>
          <cell r="K340">
            <v>848667.12</v>
          </cell>
          <cell r="L340">
            <v>0</v>
          </cell>
          <cell r="M340">
            <v>-73085.509999999995</v>
          </cell>
          <cell r="N340">
            <v>-167078.26</v>
          </cell>
          <cell r="O340">
            <v>-2923701.83</v>
          </cell>
          <cell r="P340">
            <v>153227.85999999999</v>
          </cell>
          <cell r="Q340">
            <v>-53061119.100000001</v>
          </cell>
          <cell r="R340">
            <v>-165752678.76999998</v>
          </cell>
          <cell r="S340">
            <v>-31632145.390000001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-1835398254.55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AGP"/>
      <sheetName val="AGP1"/>
      <sheetName val="CGS"/>
      <sheetName val="LME P&amp;L"/>
      <sheetName val="Oil"/>
      <sheetName val="Hedge"/>
      <sheetName val="Coal Accrual"/>
      <sheetName val="Net Borrow"/>
      <sheetName val="Data00"/>
      <sheetName val="Cashdata"/>
      <sheetName val="M to M"/>
      <sheetName val="YE_F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N10">
            <v>-376</v>
          </cell>
        </row>
        <row r="11">
          <cell r="N11">
            <v>-356</v>
          </cell>
        </row>
        <row r="12">
          <cell r="N12">
            <v>-377</v>
          </cell>
        </row>
        <row r="13">
          <cell r="N13">
            <v>468</v>
          </cell>
        </row>
        <row r="14">
          <cell r="N14">
            <v>-379</v>
          </cell>
        </row>
        <row r="15">
          <cell r="N15">
            <v>-385</v>
          </cell>
        </row>
        <row r="16">
          <cell r="N16">
            <v>-394</v>
          </cell>
        </row>
        <row r="17">
          <cell r="N17">
            <v>-417</v>
          </cell>
        </row>
        <row r="18">
          <cell r="N18">
            <v>271</v>
          </cell>
        </row>
        <row r="19">
          <cell r="N19">
            <v>-56</v>
          </cell>
        </row>
        <row r="20">
          <cell r="N20">
            <v>-13</v>
          </cell>
        </row>
        <row r="21">
          <cell r="N21">
            <v>0</v>
          </cell>
        </row>
      </sheetData>
      <sheetData sheetId="9" refreshError="1">
        <row r="2">
          <cell r="H2">
            <v>395408970.49921763</v>
          </cell>
          <cell r="I2">
            <v>0</v>
          </cell>
          <cell r="J2">
            <v>0</v>
          </cell>
          <cell r="K2">
            <v>0</v>
          </cell>
        </row>
        <row r="3">
          <cell r="H3">
            <v>22398</v>
          </cell>
          <cell r="I3">
            <v>19301.419000000002</v>
          </cell>
          <cell r="J3">
            <v>24662</v>
          </cell>
          <cell r="K3">
            <v>19162</v>
          </cell>
          <cell r="L3">
            <v>24157</v>
          </cell>
          <cell r="M3">
            <v>18736</v>
          </cell>
          <cell r="N3">
            <v>19128</v>
          </cell>
          <cell r="O3">
            <v>19784</v>
          </cell>
          <cell r="P3">
            <v>21723</v>
          </cell>
          <cell r="Q3">
            <v>17809</v>
          </cell>
          <cell r="R3">
            <v>17821</v>
          </cell>
          <cell r="S3">
            <v>16648</v>
          </cell>
          <cell r="T3">
            <v>36423</v>
          </cell>
        </row>
        <row r="4">
          <cell r="H4">
            <v>2161</v>
          </cell>
          <cell r="I4">
            <v>2671.0329999999999</v>
          </cell>
          <cell r="J4">
            <v>1662</v>
          </cell>
          <cell r="K4">
            <v>2113</v>
          </cell>
          <cell r="L4">
            <v>2807</v>
          </cell>
          <cell r="M4">
            <v>1936</v>
          </cell>
          <cell r="N4">
            <v>2900</v>
          </cell>
          <cell r="O4">
            <v>2552</v>
          </cell>
          <cell r="P4">
            <v>4324</v>
          </cell>
          <cell r="Q4">
            <v>5993</v>
          </cell>
          <cell r="R4">
            <v>6351</v>
          </cell>
          <cell r="S4">
            <v>5151</v>
          </cell>
          <cell r="T4">
            <v>3748</v>
          </cell>
        </row>
        <row r="5">
          <cell r="H5">
            <v>271</v>
          </cell>
          <cell r="I5">
            <v>308.27499999999998</v>
          </cell>
          <cell r="J5">
            <v>350</v>
          </cell>
          <cell r="K5">
            <v>232</v>
          </cell>
          <cell r="L5">
            <v>380</v>
          </cell>
          <cell r="M5">
            <v>347</v>
          </cell>
          <cell r="N5">
            <v>514</v>
          </cell>
          <cell r="O5">
            <v>760</v>
          </cell>
          <cell r="P5">
            <v>855</v>
          </cell>
          <cell r="Q5">
            <v>131</v>
          </cell>
          <cell r="R5">
            <v>2</v>
          </cell>
          <cell r="S5">
            <v>2</v>
          </cell>
        </row>
        <row r="6">
          <cell r="H6">
            <v>831</v>
          </cell>
          <cell r="I6">
            <v>1.2806</v>
          </cell>
          <cell r="J6">
            <v>1.2806</v>
          </cell>
          <cell r="K6">
            <v>901</v>
          </cell>
          <cell r="L6">
            <v>901</v>
          </cell>
          <cell r="M6">
            <v>361</v>
          </cell>
          <cell r="N6">
            <v>0</v>
          </cell>
          <cell r="S6">
            <v>0</v>
          </cell>
          <cell r="T6">
            <v>0</v>
          </cell>
        </row>
        <row r="7">
          <cell r="H7">
            <v>2943</v>
          </cell>
          <cell r="I7">
            <v>3865.5709999999999</v>
          </cell>
          <cell r="J7">
            <v>3546</v>
          </cell>
          <cell r="K7">
            <v>3525</v>
          </cell>
          <cell r="L7">
            <v>2903</v>
          </cell>
          <cell r="M7">
            <v>3090</v>
          </cell>
          <cell r="N7">
            <v>3005</v>
          </cell>
          <cell r="O7">
            <v>4338</v>
          </cell>
          <cell r="P7">
            <v>3784</v>
          </cell>
          <cell r="Q7">
            <v>4011</v>
          </cell>
          <cell r="R7">
            <v>3869</v>
          </cell>
          <cell r="S7">
            <v>3375</v>
          </cell>
          <cell r="T7">
            <v>4743</v>
          </cell>
        </row>
        <row r="8">
          <cell r="H8">
            <v>272211</v>
          </cell>
          <cell r="I8">
            <v>27719</v>
          </cell>
          <cell r="J8">
            <v>17857</v>
          </cell>
          <cell r="K8">
            <v>30589</v>
          </cell>
          <cell r="L8">
            <v>18470</v>
          </cell>
          <cell r="M8">
            <v>29395</v>
          </cell>
          <cell r="N8">
            <v>22471</v>
          </cell>
          <cell r="O8">
            <v>25316</v>
          </cell>
          <cell r="P8">
            <v>23050</v>
          </cell>
          <cell r="Q8">
            <v>24195</v>
          </cell>
          <cell r="R8">
            <v>21263</v>
          </cell>
          <cell r="S8">
            <v>21884</v>
          </cell>
          <cell r="T8">
            <v>19314</v>
          </cell>
        </row>
        <row r="9">
          <cell r="H9">
            <v>20596</v>
          </cell>
          <cell r="I9">
            <v>1430</v>
          </cell>
          <cell r="J9">
            <v>2129</v>
          </cell>
          <cell r="K9">
            <v>1263</v>
          </cell>
          <cell r="L9">
            <v>1509</v>
          </cell>
          <cell r="M9">
            <v>3305</v>
          </cell>
          <cell r="N9">
            <v>1098</v>
          </cell>
          <cell r="O9">
            <v>2497</v>
          </cell>
          <cell r="P9">
            <v>300</v>
          </cell>
          <cell r="Q9">
            <v>456</v>
          </cell>
          <cell r="R9">
            <v>1427</v>
          </cell>
          <cell r="S9">
            <v>3110</v>
          </cell>
          <cell r="T9">
            <v>2705</v>
          </cell>
        </row>
        <row r="10">
          <cell r="H10">
            <v>973</v>
          </cell>
          <cell r="I10">
            <v>81</v>
          </cell>
          <cell r="J10">
            <v>76</v>
          </cell>
          <cell r="K10">
            <v>238</v>
          </cell>
          <cell r="L10">
            <v>96</v>
          </cell>
          <cell r="M10">
            <v>151</v>
          </cell>
          <cell r="N10">
            <v>101</v>
          </cell>
          <cell r="O10">
            <v>242</v>
          </cell>
          <cell r="P10">
            <v>304</v>
          </cell>
          <cell r="Q10">
            <v>723</v>
          </cell>
          <cell r="R10">
            <v>129</v>
          </cell>
          <cell r="S10">
            <v>0</v>
          </cell>
          <cell r="T10">
            <v>0</v>
          </cell>
        </row>
        <row r="11">
          <cell r="H11">
            <v>3069</v>
          </cell>
          <cell r="I11">
            <v>830.15</v>
          </cell>
          <cell r="J11">
            <v>0</v>
          </cell>
          <cell r="M11">
            <v>540</v>
          </cell>
          <cell r="N11">
            <v>360</v>
          </cell>
          <cell r="S11">
            <v>0</v>
          </cell>
          <cell r="T11">
            <v>0</v>
          </cell>
        </row>
        <row r="12">
          <cell r="H12">
            <v>17497</v>
          </cell>
          <cell r="I12">
            <v>1107.7370000000001</v>
          </cell>
          <cell r="J12">
            <v>2129</v>
          </cell>
          <cell r="K12">
            <v>2522</v>
          </cell>
          <cell r="L12">
            <v>4497</v>
          </cell>
          <cell r="M12">
            <v>2861</v>
          </cell>
          <cell r="N12">
            <v>3048</v>
          </cell>
          <cell r="O12">
            <v>2080</v>
          </cell>
          <cell r="P12">
            <v>4212</v>
          </cell>
          <cell r="Q12">
            <v>3448</v>
          </cell>
          <cell r="R12">
            <v>4038</v>
          </cell>
          <cell r="S12">
            <v>4541</v>
          </cell>
          <cell r="T12">
            <v>2557</v>
          </cell>
        </row>
        <row r="13">
          <cell r="H13">
            <v>317794844</v>
          </cell>
          <cell r="I13">
            <v>38469580.649999999</v>
          </cell>
          <cell r="J13">
            <v>30998853</v>
          </cell>
          <cell r="K13">
            <v>33857201</v>
          </cell>
          <cell r="L13">
            <v>31074573</v>
          </cell>
          <cell r="M13">
            <v>26000637</v>
          </cell>
          <cell r="N13">
            <v>25147192</v>
          </cell>
          <cell r="O13">
            <v>23068379</v>
          </cell>
          <cell r="P13">
            <v>29912268</v>
          </cell>
          <cell r="Q13">
            <v>23748019</v>
          </cell>
          <cell r="R13">
            <v>25483743</v>
          </cell>
          <cell r="S13">
            <v>19902250</v>
          </cell>
          <cell r="T13">
            <v>35309548</v>
          </cell>
        </row>
        <row r="14">
          <cell r="H14">
            <v>18176444</v>
          </cell>
          <cell r="I14">
            <v>1532727.2</v>
          </cell>
          <cell r="J14">
            <v>1348624</v>
          </cell>
          <cell r="K14">
            <v>1285257</v>
          </cell>
          <cell r="L14">
            <v>1653793</v>
          </cell>
          <cell r="M14">
            <v>1778864</v>
          </cell>
          <cell r="N14">
            <v>1487774</v>
          </cell>
          <cell r="O14">
            <v>1541983</v>
          </cell>
          <cell r="P14">
            <v>1463302</v>
          </cell>
          <cell r="Q14">
            <v>1509815</v>
          </cell>
          <cell r="R14">
            <v>1258956</v>
          </cell>
          <cell r="S14">
            <v>1319812</v>
          </cell>
          <cell r="T14">
            <v>872747</v>
          </cell>
        </row>
        <row r="15">
          <cell r="H15">
            <v>1239828</v>
          </cell>
          <cell r="I15">
            <v>194965.65</v>
          </cell>
          <cell r="J15">
            <v>193872</v>
          </cell>
          <cell r="K15">
            <v>197660</v>
          </cell>
          <cell r="L15">
            <v>401905</v>
          </cell>
          <cell r="M15">
            <v>196091</v>
          </cell>
          <cell r="N15">
            <v>442875</v>
          </cell>
          <cell r="O15">
            <v>514964</v>
          </cell>
          <cell r="P15">
            <v>658332</v>
          </cell>
          <cell r="Q15">
            <v>0</v>
          </cell>
        </row>
        <row r="16">
          <cell r="H16">
            <v>3683032</v>
          </cell>
          <cell r="I16">
            <v>0</v>
          </cell>
          <cell r="K16">
            <v>720000</v>
          </cell>
        </row>
        <row r="17">
          <cell r="H17">
            <v>24319185</v>
          </cell>
          <cell r="I17">
            <v>3350008.2</v>
          </cell>
          <cell r="J17">
            <v>3897991</v>
          </cell>
          <cell r="K17">
            <v>4268735</v>
          </cell>
          <cell r="L17">
            <v>4510253</v>
          </cell>
          <cell r="M17">
            <v>5029150</v>
          </cell>
          <cell r="N17">
            <v>4959547</v>
          </cell>
          <cell r="O17">
            <v>5631009</v>
          </cell>
          <cell r="P17">
            <v>6035872</v>
          </cell>
          <cell r="Q17">
            <v>6064918</v>
          </cell>
          <cell r="R17">
            <v>6427128</v>
          </cell>
          <cell r="S17">
            <v>6677603</v>
          </cell>
          <cell r="T17">
            <v>6475996</v>
          </cell>
        </row>
        <row r="18">
          <cell r="H18">
            <v>274255</v>
          </cell>
          <cell r="I18">
            <v>24621</v>
          </cell>
          <cell r="J18">
            <v>23217</v>
          </cell>
          <cell r="K18">
            <v>25090</v>
          </cell>
          <cell r="L18">
            <v>23465</v>
          </cell>
          <cell r="M18">
            <v>23973</v>
          </cell>
          <cell r="N18">
            <v>22884</v>
          </cell>
          <cell r="O18">
            <v>25972</v>
          </cell>
          <cell r="P18">
            <v>24989</v>
          </cell>
          <cell r="Q18">
            <v>20281</v>
          </cell>
          <cell r="R18">
            <v>21314</v>
          </cell>
          <cell r="S18">
            <v>20710</v>
          </cell>
          <cell r="T18">
            <v>39089</v>
          </cell>
        </row>
        <row r="19">
          <cell r="H19">
            <v>20905</v>
          </cell>
          <cell r="I19">
            <v>1940.8029999999999</v>
          </cell>
          <cell r="J19">
            <v>1742</v>
          </cell>
          <cell r="K19">
            <v>1715</v>
          </cell>
          <cell r="L19">
            <v>2203</v>
          </cell>
          <cell r="M19">
            <v>2434</v>
          </cell>
          <cell r="N19">
            <v>2061</v>
          </cell>
          <cell r="O19">
            <v>2148</v>
          </cell>
          <cell r="P19">
            <v>2073</v>
          </cell>
          <cell r="Q19">
            <v>2125</v>
          </cell>
          <cell r="R19">
            <v>1784</v>
          </cell>
          <cell r="S19">
            <v>1911</v>
          </cell>
          <cell r="T19">
            <v>1302</v>
          </cell>
        </row>
        <row r="20">
          <cell r="H20">
            <v>990</v>
          </cell>
          <cell r="I20">
            <v>118.161</v>
          </cell>
          <cell r="J20">
            <v>117</v>
          </cell>
          <cell r="K20">
            <v>120</v>
          </cell>
          <cell r="L20">
            <v>243</v>
          </cell>
          <cell r="M20">
            <v>119</v>
          </cell>
          <cell r="N20">
            <v>268</v>
          </cell>
          <cell r="O20">
            <v>488</v>
          </cell>
          <cell r="P20">
            <v>399</v>
          </cell>
          <cell r="Q20">
            <v>0</v>
          </cell>
        </row>
        <row r="21">
          <cell r="H21">
            <v>3530</v>
          </cell>
          <cell r="I21">
            <v>0</v>
          </cell>
          <cell r="K21">
            <v>900</v>
          </cell>
        </row>
        <row r="22">
          <cell r="H22">
            <v>19454</v>
          </cell>
          <cell r="I22">
            <v>2030.308</v>
          </cell>
          <cell r="J22">
            <v>2362</v>
          </cell>
          <cell r="K22">
            <v>2587</v>
          </cell>
          <cell r="L22">
            <v>2733</v>
          </cell>
          <cell r="M22">
            <v>3048</v>
          </cell>
          <cell r="N22">
            <v>3006</v>
          </cell>
          <cell r="O22">
            <v>3413</v>
          </cell>
          <cell r="P22">
            <v>3658</v>
          </cell>
          <cell r="Q22">
            <v>3676</v>
          </cell>
          <cell r="R22">
            <v>3895</v>
          </cell>
          <cell r="S22">
            <v>4047</v>
          </cell>
          <cell r="T22">
            <v>3925</v>
          </cell>
        </row>
        <row r="23">
          <cell r="H23">
            <v>8801160.8365000002</v>
          </cell>
          <cell r="I23">
            <v>1337134</v>
          </cell>
          <cell r="J23">
            <v>896579</v>
          </cell>
          <cell r="K23">
            <v>1603028</v>
          </cell>
          <cell r="L23">
            <v>844637</v>
          </cell>
          <cell r="M23">
            <v>1671525</v>
          </cell>
          <cell r="N23">
            <v>1184924</v>
          </cell>
          <cell r="O23">
            <v>1364621</v>
          </cell>
          <cell r="P23">
            <v>1146003</v>
          </cell>
          <cell r="Q23">
            <v>1375445</v>
          </cell>
          <cell r="R23">
            <v>1180906</v>
          </cell>
          <cell r="S23">
            <v>1183527</v>
          </cell>
          <cell r="T23">
            <v>1056655</v>
          </cell>
        </row>
        <row r="24">
          <cell r="H24">
            <v>0</v>
          </cell>
          <cell r="I24">
            <v>10669</v>
          </cell>
          <cell r="J24">
            <v>2386</v>
          </cell>
          <cell r="K24">
            <v>9243</v>
          </cell>
          <cell r="L24">
            <v>7948</v>
          </cell>
          <cell r="M24">
            <v>4129</v>
          </cell>
          <cell r="N24">
            <v>4469</v>
          </cell>
          <cell r="O24">
            <v>13617</v>
          </cell>
          <cell r="P24">
            <v>8259</v>
          </cell>
          <cell r="Q24">
            <v>68679</v>
          </cell>
          <cell r="R24">
            <v>7619</v>
          </cell>
        </row>
        <row r="25">
          <cell r="H25">
            <v>1698869.075</v>
          </cell>
          <cell r="I25">
            <v>117931</v>
          </cell>
          <cell r="J25">
            <v>287275</v>
          </cell>
          <cell r="K25">
            <v>245614</v>
          </cell>
          <cell r="L25">
            <v>523432</v>
          </cell>
          <cell r="M25">
            <v>330282</v>
          </cell>
          <cell r="N25">
            <v>347553</v>
          </cell>
          <cell r="O25">
            <v>188518</v>
          </cell>
          <cell r="P25">
            <v>543676</v>
          </cell>
          <cell r="Q25">
            <v>417134</v>
          </cell>
          <cell r="R25">
            <v>527323</v>
          </cell>
          <cell r="S25">
            <v>567017</v>
          </cell>
          <cell r="T25">
            <v>317197</v>
          </cell>
        </row>
        <row r="26">
          <cell r="H26">
            <v>-8879000</v>
          </cell>
          <cell r="I26">
            <v>-11693000</v>
          </cell>
          <cell r="J26">
            <v>-4276000</v>
          </cell>
          <cell r="K26">
            <v>10471000</v>
          </cell>
          <cell r="L26">
            <v>12716000</v>
          </cell>
          <cell r="M26">
            <v>8431000</v>
          </cell>
          <cell r="N26">
            <v>4850000</v>
          </cell>
          <cell r="O26">
            <v>3938000</v>
          </cell>
          <cell r="P26">
            <v>3521700</v>
          </cell>
          <cell r="Q26">
            <v>-679000</v>
          </cell>
          <cell r="R26">
            <v>-3536000</v>
          </cell>
          <cell r="S26">
            <v>-3316392</v>
          </cell>
        </row>
        <row r="27">
          <cell r="H27">
            <v>33000</v>
          </cell>
        </row>
        <row r="28">
          <cell r="H28">
            <v>37500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-18637</v>
          </cell>
        </row>
        <row r="32">
          <cell r="H32">
            <v>1250000</v>
          </cell>
          <cell r="I32">
            <v>4017844</v>
          </cell>
          <cell r="K32">
            <v>2200000</v>
          </cell>
          <cell r="L32">
            <v>1700000</v>
          </cell>
          <cell r="M32">
            <v>-4524100</v>
          </cell>
          <cell r="P32">
            <v>-47804</v>
          </cell>
          <cell r="R32">
            <v>-5000000</v>
          </cell>
          <cell r="S32">
            <v>-4350000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868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-354983</v>
          </cell>
        </row>
        <row r="39">
          <cell r="H39">
            <v>0</v>
          </cell>
          <cell r="M39">
            <v>133525711</v>
          </cell>
          <cell r="Q39">
            <v>25000000</v>
          </cell>
        </row>
        <row r="40">
          <cell r="H40">
            <v>8500000</v>
          </cell>
          <cell r="I40">
            <v>8500000</v>
          </cell>
          <cell r="J40">
            <v>8500000</v>
          </cell>
          <cell r="K40">
            <v>8500000</v>
          </cell>
          <cell r="L40">
            <v>8500000</v>
          </cell>
          <cell r="M40">
            <v>8500000</v>
          </cell>
          <cell r="N40">
            <v>8500000</v>
          </cell>
          <cell r="O40">
            <v>8500000</v>
          </cell>
          <cell r="P40">
            <v>8500000</v>
          </cell>
          <cell r="Q40">
            <v>8500000</v>
          </cell>
          <cell r="R40">
            <v>8500000</v>
          </cell>
          <cell r="S40">
            <v>8500000</v>
          </cell>
          <cell r="T40">
            <v>8500000</v>
          </cell>
        </row>
        <row r="41">
          <cell r="H41">
            <v>39191921</v>
          </cell>
          <cell r="I41">
            <v>39191921</v>
          </cell>
          <cell r="J41">
            <v>29910474</v>
          </cell>
          <cell r="K41">
            <v>26110474</v>
          </cell>
          <cell r="L41">
            <v>25310474</v>
          </cell>
          <cell r="M41">
            <v>25150474</v>
          </cell>
          <cell r="N41">
            <v>25150474</v>
          </cell>
          <cell r="O41">
            <v>25150474</v>
          </cell>
          <cell r="P41">
            <v>25150474</v>
          </cell>
          <cell r="Q41">
            <v>25150474</v>
          </cell>
          <cell r="R41">
            <v>25150474</v>
          </cell>
          <cell r="S41">
            <v>25150474</v>
          </cell>
          <cell r="T41">
            <v>25150474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_June"/>
      <sheetName val="2 Qrt"/>
      <sheetName val="Acu August"/>
      <sheetName val="Cash August"/>
      <sheetName val="Acu June"/>
      <sheetName val="Acu July"/>
      <sheetName val="Cash July"/>
      <sheetName val="KRAZ-ACHINSK"/>
      <sheetName val="Bauxite"/>
      <sheetName val="Sales 321"/>
      <sheetName val="SETS"/>
      <sheetName val="BALANCE SHEET"/>
      <sheetName val="Кл предприятий"/>
      <sheetName val="Курс"/>
      <sheetName val="Кл расходов"/>
      <sheetName val="Assumptions"/>
      <sheetName val="Bauxite 323"/>
      <sheetName val="Net Borrow"/>
      <sheetName val="Data00"/>
      <sheetName val="Setup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Индексы за 2002"/>
      <sheetName val="Title"/>
      <sheetName val="TransSheet"/>
      <sheetName val="PL"/>
      <sheetName val="Adjustments"/>
      <sheetName val="TrialBalance"/>
      <sheetName val="Дебитор IC"/>
      <sheetName val="Кредитор IC"/>
      <sheetName val="Cash"/>
      <sheetName val="Investments"/>
      <sheetName val="Inventories"/>
      <sheetName val="Debtors"/>
      <sheetName val="FA"/>
      <sheetName val="Borrowings"/>
      <sheetName val="Creditors"/>
      <sheetName val="Capital&amp;Reserves"/>
      <sheetName val="Выручка"/>
      <sheetName val="5"/>
      <sheetName val="Себ продаж готовой продукци"/>
      <sheetName val="Себ продаж услуг пром харак"/>
      <sheetName val="Себ продаж прочей продукции"/>
      <sheetName val="Себ опт и розн торговли"/>
      <sheetName val="Себ услуг жил ком соц харак"/>
      <sheetName val="Себ обществ питания"/>
      <sheetName val="Себ по сдаче имущества в ар"/>
      <sheetName val="Себестоимость прочих продаж"/>
      <sheetName val="Коммерческие расходы"/>
      <sheetName val="Управленческие расходы"/>
      <sheetName val="Операц доходы и расходы"/>
      <sheetName val="Внереализационные доходы"/>
      <sheetName val="Внереализационные расходы"/>
      <sheetName val="Прибыли-убытки прошлых лет"/>
      <sheetName val="Налог на прибыль"/>
      <sheetName val="Прочие платежи"/>
      <sheetName val="List"/>
    </sheetNames>
    <sheetDataSet>
      <sheetData sheetId="0" refreshError="1">
        <row r="4">
          <cell r="E4" t="str">
            <v>Russian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analisys"/>
      <sheetName val="All"/>
      <sheetName val="TOTAL SALES"/>
      <sheetName val="SALES ANALISYS BY CUSTOMER TR"/>
      <sheetName val="Premiums trade"/>
      <sheetName val="SALES ANANLISYS BY CUSTOMER CON"/>
      <sheetName val="Premiums cons"/>
      <sheetName val="WARRANTS"/>
      <sheetName val="SALES BY GRADES"/>
      <sheetName val="SUMMARY"/>
      <sheetName val="SUMMARY A8 TO A7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"/>
      <sheetName val="WAGS_TOT"/>
      <sheetName val="ALA_TOT"/>
      <sheetName val="ALA"/>
      <sheetName val="SALES_TOT"/>
      <sheetName val="CASH_TOT"/>
      <sheetName val="CASH"/>
      <sheetName val="WAGS_ALU"/>
      <sheetName val="SETS"/>
      <sheetName val="баланс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_TOT"/>
      <sheetName val="CASH_TOT"/>
      <sheetName val="WAGS_TOT"/>
      <sheetName val="ALA_TOT"/>
      <sheetName val="SALES"/>
      <sheetName val="CASH"/>
      <sheetName val="ALA"/>
      <sheetName val="WAGS_ALU"/>
      <sheetName val="S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OW-ADJ"/>
      <sheetName val="REFINANCING"/>
      <sheetName val="SUMMARY"/>
      <sheetName val="Sales quotas"/>
      <sheetName val="Toll KRAZ"/>
      <sheetName val="Payments tc"/>
      <sheetName val="Alumina KRAZ-quotas"/>
      <sheetName val="Customs-Alumina"/>
      <sheetName val="Inspection-Alumina"/>
      <sheetName val="Port charges"/>
      <sheetName val="Customs chgs"/>
      <sheetName val="Transport alu"/>
      <sheetName val="Transport ala all"/>
      <sheetName val="Transport ala"/>
      <sheetName val="Transport ala Pif"/>
      <sheetName val="HEDGING"/>
      <sheetName val="CASHFLOW"/>
      <sheetName val="Bauxite 323"/>
      <sheetName val="Managerial"/>
      <sheetName val="SETS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1431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вода_2021"/>
      <sheetName val="Хоз.пит.вода_2021 "/>
      <sheetName val="Очистка и ВО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SALES"/>
      <sheetName val="Seafreight"/>
      <sheetName val="Port charges"/>
      <sheetName val="Toll KRAZ"/>
      <sheetName val="Customs chgs"/>
      <sheetName val="Insurance"/>
      <sheetName val="Transport alu"/>
      <sheetName val="HEDGE1"/>
      <sheetName val="Warehouse"/>
      <sheetName val="Alumina"/>
      <sheetName val="TC LIABILITY"/>
      <sheetName val="Marine Ins."/>
      <sheetName val="Duties"/>
      <sheetName val="Freight to Dest."/>
      <sheetName val="HEDGING"/>
      <sheetName val="FAX-ING"/>
      <sheetName val="BREAKEVEN"/>
      <sheetName val="Sales quotas"/>
      <sheetName val="SETS"/>
    </sheetNames>
    <sheetDataSet>
      <sheetData sheetId="0"/>
      <sheetData sheetId="1"/>
      <sheetData sheetId="2" refreshError="1">
        <row r="8">
          <cell r="G8">
            <v>1416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КОНС"/>
      <sheetName val="Распределение"/>
      <sheetName val="1 квартал"/>
      <sheetName val="LIST5"/>
      <sheetName val="SUM_IDI"/>
      <sheetName val="SUMMARY"/>
      <sheetName val="PROJECTS"/>
      <sheetName val="BALANCE SHEET"/>
      <sheetName val="P &amp; L"/>
      <sheetName val="CASH FLOW"/>
      <sheetName val="TRADING INCOME"/>
      <sheetName val="ZUG OH"/>
      <sheetName val="MOSCOW OH"/>
      <sheetName val="FUNDS USED TRADING"/>
      <sheetName val="DEBTORS(TRAD)"/>
      <sheetName val="CREDITORS(TRAD)"/>
      <sheetName val="ACCRUALS(TRAD)"/>
      <sheetName val="LME"/>
      <sheetName val="FORW_PHYS"/>
      <sheetName val="FORW_FX"/>
      <sheetName val="SALES"/>
      <sheetName val="SUMMARY_SALES"/>
      <sheetName val="SETS"/>
      <sheetName val="Январь"/>
      <sheetName val="2 Qrt"/>
      <sheetName val="Панель управления и проверки"/>
      <sheetName val="ОЗ 1"/>
      <sheetName val="ОЗ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nagerial"/>
      <sheetName val="Sales 321"/>
      <sheetName val="Alu Toll BAZ"/>
      <sheetName val="INV FIN"/>
      <sheetName val="659 pay"/>
      <sheetName val="Cryolite"/>
      <sheetName val="Bauxite"/>
      <sheetName val="Fluoride"/>
      <sheetName val="Sheet1"/>
      <sheetName val="Bauxite 323"/>
      <sheetName val="зарплата"/>
      <sheetName val="BALANCE SHEET"/>
      <sheetName val="Cashdata"/>
      <sheetName val="Исх. данные"/>
      <sheetName val="Служебная информация"/>
      <sheetName val="LIST5"/>
      <sheetName val="С8Б-М"/>
      <sheetName val="Бассейн"/>
    </sheetNames>
    <sheetDataSet>
      <sheetData sheetId="0" refreshError="1"/>
      <sheetData sheetId="1" refreshError="1"/>
      <sheetData sheetId="2" refreshError="1">
        <row r="3">
          <cell r="L3">
            <v>1.86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FINANCING"/>
      <sheetName val="Sales 659"/>
      <sheetName val="Alu Toll BAZ"/>
      <sheetName val="INV FIN"/>
      <sheetName val="659 pay"/>
      <sheetName val="Cryolite"/>
      <sheetName val="Bauxite"/>
      <sheetName val="Fluoride"/>
      <sheetName val="Alu transport"/>
      <sheetName val="SEAFREIGHT"/>
      <sheetName val="DUTIES"/>
      <sheetName val="WARRANT PREM"/>
      <sheetName val="Discounts"/>
      <sheetName val="Sales 321"/>
      <sheetName val="ФСР (2)"/>
      <sheetName val="Top Sheet"/>
      <sheetName val="BALANCE SHEET"/>
      <sheetName val="IFRS"/>
      <sheetName val="LI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L22">
            <v>1.766287673889853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ропоказатели"/>
      <sheetName val="Расчет прибыли"/>
      <sheetName val="ФП по кварталам"/>
      <sheetName val="Бюджет по кварталам"/>
      <sheetName val="Фиксированные показатели"/>
      <sheetName val="Остатки продукции"/>
      <sheetName val="Общий план доходов"/>
      <sheetName val="Расчет доходов"/>
      <sheetName val="ФП Доходы"/>
      <sheetName val="Прочая реализация"/>
      <sheetName val="Расчет средних цен"/>
      <sheetName val="67-ТП Al"/>
      <sheetName val="67-ТП Качество Al"/>
      <sheetName val="67-ТП Si СУАЛ"/>
      <sheetName val="67-ТП прочие СУАЛ"/>
      <sheetName val="16-ТП 01 02"/>
      <sheetName val="16-ТП 03 04"/>
      <sheetName val="01 УАЗ"/>
      <sheetName val="01 ИркАЗ"/>
      <sheetName val="ФП 01"/>
      <sheetName val="02"/>
      <sheetName val="03 УАЗ"/>
      <sheetName val="03 ИркАЗ"/>
      <sheetName val="ФП 03 04"/>
      <sheetName val="04 СУАЛ"/>
      <sheetName val="05 ФЗП"/>
      <sheetName val="Транспорт"/>
      <sheetName val="Таможня"/>
      <sheetName val="ФП 10"/>
      <sheetName val="Накладные и прочие"/>
      <sheetName val="НДС"/>
      <sheetName val="Распределение"/>
      <sheetName val="Свод по налогам"/>
      <sheetName val="Налоги от реализации и с ФОТ"/>
      <sheetName val="Выбросы , налог на землю  "/>
      <sheetName val="Налог на прибыль, имущество"/>
      <sheetName val="Неделя"/>
      <sheetName val="НЗ"/>
      <sheetName val="К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Бюджет ОАО "СУАЛ" на 2000 год</v>
          </cell>
        </row>
        <row r="2">
          <cell r="A2" t="str">
            <v>ID</v>
          </cell>
          <cell r="C2" t="str">
            <v>Статья затрат</v>
          </cell>
        </row>
        <row r="4">
          <cell r="A4" t="str">
            <v>в тыс. рублей</v>
          </cell>
        </row>
        <row r="5">
          <cell r="A5" t="str">
            <v>Филиал "УАЗ-СУАЛ"</v>
          </cell>
        </row>
        <row r="6">
          <cell r="A6" t="str">
            <v>02</v>
          </cell>
        </row>
        <row r="7">
          <cell r="A7" t="str">
            <v>03</v>
          </cell>
        </row>
        <row r="8">
          <cell r="A8" t="str">
            <v>04</v>
          </cell>
        </row>
        <row r="9">
          <cell r="A9" t="str">
            <v>05</v>
          </cell>
        </row>
        <row r="10">
          <cell r="A10" t="str">
            <v>06</v>
          </cell>
        </row>
        <row r="11">
          <cell r="A11" t="str">
            <v>07</v>
          </cell>
        </row>
        <row r="12">
          <cell r="A12" t="str">
            <v>08</v>
          </cell>
        </row>
        <row r="13">
          <cell r="A13" t="str">
            <v>09</v>
          </cell>
        </row>
        <row r="14">
          <cell r="A14" t="str">
            <v>10</v>
          </cell>
        </row>
        <row r="15">
          <cell r="A15" t="str">
            <v>11</v>
          </cell>
        </row>
        <row r="16">
          <cell r="A16" t="str">
            <v>Филиал "ИркАЗ-СУАЛ"</v>
          </cell>
        </row>
        <row r="17">
          <cell r="A17" t="str">
            <v>02</v>
          </cell>
        </row>
        <row r="18">
          <cell r="A18" t="str">
            <v>03</v>
          </cell>
        </row>
        <row r="19">
          <cell r="A19" t="str">
            <v>04</v>
          </cell>
        </row>
        <row r="20">
          <cell r="A20" t="str">
            <v>05</v>
          </cell>
        </row>
        <row r="21">
          <cell r="A21" t="str">
            <v>06</v>
          </cell>
        </row>
        <row r="22">
          <cell r="A22" t="str">
            <v>07</v>
          </cell>
        </row>
        <row r="23">
          <cell r="A23" t="str">
            <v>08</v>
          </cell>
        </row>
        <row r="24">
          <cell r="A24" t="str">
            <v>09</v>
          </cell>
        </row>
        <row r="25">
          <cell r="A25" t="str">
            <v>10</v>
          </cell>
        </row>
        <row r="26">
          <cell r="A26" t="str">
            <v>11</v>
          </cell>
        </row>
        <row r="27">
          <cell r="A27" t="str">
            <v>Московское представительство</v>
          </cell>
        </row>
        <row r="28">
          <cell r="A28" t="str">
            <v>05</v>
          </cell>
        </row>
        <row r="29">
          <cell r="A29" t="str">
            <v>06</v>
          </cell>
        </row>
        <row r="30">
          <cell r="A30" t="str">
            <v>08</v>
          </cell>
        </row>
        <row r="31">
          <cell r="A31" t="str">
            <v>11</v>
          </cell>
        </row>
        <row r="32">
          <cell r="A32" t="str">
            <v>Централизованные расходы</v>
          </cell>
        </row>
        <row r="33">
          <cell r="A33" t="str">
            <v>01</v>
          </cell>
        </row>
        <row r="34">
          <cell r="A34" t="str">
            <v>02</v>
          </cell>
        </row>
        <row r="35">
          <cell r="A35" t="str">
            <v>03</v>
          </cell>
        </row>
        <row r="36">
          <cell r="A36" t="str">
            <v>04</v>
          </cell>
        </row>
        <row r="37">
          <cell r="A37" t="str">
            <v>07</v>
          </cell>
        </row>
        <row r="38">
          <cell r="A38" t="str">
            <v>08</v>
          </cell>
        </row>
        <row r="39">
          <cell r="A39" t="str">
            <v>09</v>
          </cell>
        </row>
        <row r="40">
          <cell r="A40" t="str">
            <v>10</v>
          </cell>
        </row>
        <row r="41">
          <cell r="A41" t="str">
            <v>11</v>
          </cell>
        </row>
        <row r="42">
          <cell r="A42" t="str">
            <v>13</v>
          </cell>
        </row>
        <row r="43">
          <cell r="C43" t="str">
            <v>УАЗ</v>
          </cell>
        </row>
        <row r="44">
          <cell r="C44" t="str">
            <v>ИркАЗ</v>
          </cell>
        </row>
        <row r="45">
          <cell r="C45" t="str">
            <v>МП</v>
          </cell>
        </row>
        <row r="46">
          <cell r="A46" t="str">
            <v>14</v>
          </cell>
        </row>
        <row r="47">
          <cell r="A47" t="str">
            <v>СУАЛ</v>
          </cell>
        </row>
        <row r="48">
          <cell r="A48" t="str">
            <v>Всего поступлений</v>
          </cell>
        </row>
        <row r="50">
          <cell r="C50" t="str">
            <v>Экспорт</v>
          </cell>
        </row>
        <row r="51">
          <cell r="C51" t="str">
            <v>Внутренний рынок (основная)</v>
          </cell>
        </row>
        <row r="52">
          <cell r="C52" t="str">
            <v>Перепродажа</v>
          </cell>
        </row>
        <row r="53">
          <cell r="C53" t="str">
            <v>Прочая реализация Филиалов</v>
          </cell>
        </row>
        <row r="57">
          <cell r="A57" t="str">
            <v>Расходы</v>
          </cell>
        </row>
        <row r="58">
          <cell r="A58" t="str">
            <v>01</v>
          </cell>
        </row>
        <row r="59">
          <cell r="A59" t="str">
            <v>02</v>
          </cell>
        </row>
        <row r="60">
          <cell r="A60" t="str">
            <v>03</v>
          </cell>
        </row>
        <row r="61">
          <cell r="A61" t="str">
            <v>04</v>
          </cell>
        </row>
        <row r="62">
          <cell r="A62" t="str">
            <v>05</v>
          </cell>
        </row>
        <row r="63">
          <cell r="A63" t="str">
            <v>06</v>
          </cell>
        </row>
        <row r="64">
          <cell r="A64" t="str">
            <v>07</v>
          </cell>
        </row>
        <row r="65">
          <cell r="A65" t="str">
            <v>08</v>
          </cell>
        </row>
        <row r="66">
          <cell r="A66" t="str">
            <v>09</v>
          </cell>
        </row>
        <row r="67">
          <cell r="A67" t="str">
            <v>10</v>
          </cell>
        </row>
        <row r="68">
          <cell r="A68" t="str">
            <v>11</v>
          </cell>
        </row>
        <row r="69">
          <cell r="A69" t="str">
            <v>13</v>
          </cell>
        </row>
        <row r="70">
          <cell r="A70" t="str">
            <v>14</v>
          </cell>
        </row>
        <row r="71">
          <cell r="A71" t="str">
            <v>15</v>
          </cell>
        </row>
        <row r="72">
          <cell r="A72" t="str">
            <v>Остаток средств  / дефицит  (+/-)</v>
          </cell>
        </row>
        <row r="73">
          <cell r="A73" t="str">
            <v>в тыс. долларов США</v>
          </cell>
        </row>
        <row r="74">
          <cell r="A74" t="str">
            <v>Филиал "УАЗ-СУАЛ"</v>
          </cell>
        </row>
        <row r="75">
          <cell r="A75" t="str">
            <v>02</v>
          </cell>
        </row>
        <row r="76">
          <cell r="A76" t="str">
            <v>03</v>
          </cell>
        </row>
        <row r="77">
          <cell r="A77" t="str">
            <v>04</v>
          </cell>
        </row>
        <row r="78">
          <cell r="A78" t="str">
            <v>05</v>
          </cell>
        </row>
        <row r="79">
          <cell r="A79" t="str">
            <v>06</v>
          </cell>
        </row>
        <row r="80">
          <cell r="A80" t="str">
            <v>07</v>
          </cell>
        </row>
        <row r="81">
          <cell r="A81" t="str">
            <v>08</v>
          </cell>
        </row>
        <row r="82">
          <cell r="A82" t="str">
            <v>09</v>
          </cell>
        </row>
        <row r="83">
          <cell r="A83" t="str">
            <v>10</v>
          </cell>
        </row>
        <row r="84">
          <cell r="A84" t="str">
            <v>11</v>
          </cell>
        </row>
        <row r="85">
          <cell r="A85" t="str">
            <v>Филиал "ИркАЗ-СУАЛ"</v>
          </cell>
        </row>
        <row r="86">
          <cell r="A86" t="str">
            <v>02</v>
          </cell>
        </row>
        <row r="87">
          <cell r="A87" t="str">
            <v>03</v>
          </cell>
        </row>
        <row r="88">
          <cell r="A88" t="str">
            <v>04</v>
          </cell>
        </row>
        <row r="89">
          <cell r="A89" t="str">
            <v>05</v>
          </cell>
        </row>
        <row r="90">
          <cell r="A90" t="str">
            <v>06</v>
          </cell>
        </row>
        <row r="91">
          <cell r="A91" t="str">
            <v>07</v>
          </cell>
        </row>
        <row r="92">
          <cell r="A92" t="str">
            <v>08</v>
          </cell>
        </row>
        <row r="93">
          <cell r="A93" t="str">
            <v>09</v>
          </cell>
        </row>
        <row r="94">
          <cell r="A94" t="str">
            <v>10</v>
          </cell>
        </row>
        <row r="95">
          <cell r="A95" t="str">
            <v>11</v>
          </cell>
        </row>
        <row r="96">
          <cell r="A96" t="str">
            <v>Московское представительство</v>
          </cell>
        </row>
        <row r="97">
          <cell r="A97" t="str">
            <v>05</v>
          </cell>
        </row>
        <row r="98">
          <cell r="A98" t="str">
            <v>06</v>
          </cell>
        </row>
        <row r="99">
          <cell r="A99" t="str">
            <v>08</v>
          </cell>
        </row>
        <row r="100">
          <cell r="A100" t="str">
            <v>11</v>
          </cell>
        </row>
        <row r="101">
          <cell r="A101" t="str">
            <v>Централизованные расходы</v>
          </cell>
        </row>
        <row r="102">
          <cell r="A102" t="str">
            <v>01</v>
          </cell>
        </row>
        <row r="103">
          <cell r="A103" t="str">
            <v>02</v>
          </cell>
        </row>
        <row r="104">
          <cell r="A104" t="str">
            <v>03</v>
          </cell>
        </row>
        <row r="105">
          <cell r="A105" t="str">
            <v>04</v>
          </cell>
        </row>
        <row r="106">
          <cell r="A106" t="str">
            <v>07</v>
          </cell>
        </row>
        <row r="107">
          <cell r="A107" t="str">
            <v>08</v>
          </cell>
        </row>
        <row r="108">
          <cell r="A108" t="str">
            <v>09</v>
          </cell>
        </row>
        <row r="109">
          <cell r="A109" t="str">
            <v>10</v>
          </cell>
        </row>
        <row r="110">
          <cell r="A110" t="str">
            <v>11</v>
          </cell>
        </row>
        <row r="111">
          <cell r="A111" t="str">
            <v>13</v>
          </cell>
        </row>
        <row r="112">
          <cell r="C112" t="str">
            <v>УАЗ</v>
          </cell>
        </row>
        <row r="113">
          <cell r="C113" t="str">
            <v>ИркАЗ</v>
          </cell>
        </row>
        <row r="114">
          <cell r="C114" t="str">
            <v>МП</v>
          </cell>
        </row>
        <row r="115">
          <cell r="A115" t="str">
            <v>14</v>
          </cell>
        </row>
        <row r="116">
          <cell r="A116" t="str">
            <v>СУАЛ</v>
          </cell>
        </row>
        <row r="117">
          <cell r="A117" t="str">
            <v>Всего поступлений</v>
          </cell>
        </row>
        <row r="119">
          <cell r="C119" t="str">
            <v>Экспорт</v>
          </cell>
        </row>
        <row r="120">
          <cell r="C120" t="str">
            <v>Внутренний рынок (основная)</v>
          </cell>
        </row>
        <row r="121">
          <cell r="C121" t="str">
            <v>Перепродажа</v>
          </cell>
        </row>
        <row r="122">
          <cell r="C122" t="str">
            <v>Прочая реализация Филиалов</v>
          </cell>
        </row>
        <row r="126">
          <cell r="A126" t="str">
            <v>Расходы</v>
          </cell>
        </row>
        <row r="127">
          <cell r="A127" t="str">
            <v>01</v>
          </cell>
        </row>
        <row r="128">
          <cell r="A128" t="str">
            <v>02</v>
          </cell>
        </row>
        <row r="129">
          <cell r="A129" t="str">
            <v>03</v>
          </cell>
        </row>
        <row r="130">
          <cell r="A130" t="str">
            <v>04</v>
          </cell>
        </row>
        <row r="131">
          <cell r="A131" t="str">
            <v>05</v>
          </cell>
        </row>
        <row r="132">
          <cell r="A132" t="str">
            <v>06</v>
          </cell>
        </row>
        <row r="133">
          <cell r="A133" t="str">
            <v>07</v>
          </cell>
        </row>
        <row r="134">
          <cell r="A134" t="str">
            <v>08</v>
          </cell>
        </row>
        <row r="135">
          <cell r="A135" t="str">
            <v>09</v>
          </cell>
        </row>
        <row r="136">
          <cell r="A136" t="str">
            <v>10</v>
          </cell>
        </row>
        <row r="137">
          <cell r="A137" t="str">
            <v>11</v>
          </cell>
        </row>
        <row r="138">
          <cell r="A138" t="str">
            <v>13</v>
          </cell>
        </row>
        <row r="139">
          <cell r="A139" t="str">
            <v>14</v>
          </cell>
        </row>
        <row r="140">
          <cell r="A140" t="str">
            <v>15</v>
          </cell>
        </row>
        <row r="141">
          <cell r="A141" t="str">
            <v>Остаток средств  / дефицит  (+/-)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Приложение 3"/>
      <sheetName val="Перечень оборудования"/>
      <sheetName val="Реагенты"/>
      <sheetName val="Материалы 2007"/>
      <sheetName val="Расчет энергии"/>
      <sheetName val="энергия 2007"/>
      <sheetName val="Услуга по передаче ээ"/>
      <sheetName val="ФЗП1"/>
      <sheetName val="Амортизация2007"/>
      <sheetName val="Услуги стор. орг."/>
      <sheetName val="Амортизация"/>
      <sheetName val="Выгрузка по амортизации"/>
      <sheetName val="Услуги РИКа"/>
      <sheetName val="Ремонты 2007"/>
      <sheetName val="Ремонты 2009"/>
      <sheetName val="Кап.ремонт 2007"/>
      <sheetName val="Структура отпуска гор воды (2)"/>
      <sheetName val="Структура отпуска гор воды (3)"/>
      <sheetName val="Тек ремонт"/>
      <sheetName val="ЗП (2)"/>
      <sheetName val="Цеховые расходы"/>
      <sheetName val="Цеховые расходы1"/>
      <sheetName val="на 13%"/>
      <sheetName val="ОПР 2007"/>
      <sheetName val="Расчет Прочих"/>
      <sheetName val="Расчет услуг сторонних"/>
      <sheetName val="Общезавод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Водный налог за 2007 год"/>
      <sheetName val="РЭК"/>
      <sheetName val="Калькуляция кремния"/>
      <sheetName val="ЗП"/>
      <sheetName val="Прибы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енная программа"/>
      <sheetName val="Расчет тарифа"/>
      <sheetName val="Материалы"/>
      <sheetName val="Расшифровка материалов"/>
      <sheetName val="Потери воды"/>
      <sheetName val="Элекроэнергия"/>
      <sheetName val="Услуга по передаче"/>
      <sheetName val="Амортизация1"/>
      <sheetName val="Выгрузка Амортизации"/>
      <sheetName val="Расшифровка амортизации"/>
      <sheetName val="Модернизация"/>
      <sheetName val="Перечень основного оборудования"/>
      <sheetName val="Рачет реагентов"/>
      <sheetName val="Расчет реагентов 1"/>
      <sheetName val="Расчет энергии"/>
      <sheetName val="ФЗП1"/>
      <sheetName val="ФЗП2"/>
      <sheetName val="Факт зп 2007"/>
      <sheetName val="Факт отчисл на зп 2007"/>
      <sheetName val=" Меропр. по сокр. затрат"/>
      <sheetName val="Расшифровка цеховых расходов"/>
      <sheetName val="Цеховые расходы"/>
      <sheetName val="Ремонты 2009"/>
      <sheetName val="Ремонты 2007"/>
      <sheetName val="Услуга РИКа"/>
      <sheetName val="Услуга РИКа на 2009"/>
      <sheetName val="Расчет услуг сторонних"/>
      <sheetName val="общезаводские (2)"/>
      <sheetName val="Расчет необходимой прибыли"/>
      <sheetName val="Налог на имущество"/>
      <sheetName val="РЭК"/>
      <sheetName val="Калькуляция"/>
      <sheetName val="Калькуляция кремния"/>
      <sheetName val="ЗП"/>
      <sheetName val="ФСР 2006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материалы 2007"/>
      <sheetName val="Расчет энергии"/>
      <sheetName val="передача энергии 2010г."/>
      <sheetName val="Энергия на перекачку 2010"/>
      <sheetName val="Амортизация 2008"/>
      <sheetName val="Амортизация 2008г."/>
      <sheetName val="Основные средства"/>
      <sheetName val="Амортизация"/>
      <sheetName val="Цеховые расходы1"/>
      <sheetName val="ОПР 2008г"/>
      <sheetName val="Услуги сторонних 2011"/>
      <sheetName val="Услуги сторонних 2012"/>
      <sheetName val="Услуги сторонних 2013"/>
      <sheetName val="УС.стор. ТО обор 2014г."/>
      <sheetName val="Ремонты 2011г"/>
      <sheetName val="Ремонты 2012"/>
      <sheetName val="Ремонты 2013"/>
      <sheetName val="ФЗП1"/>
      <sheetName val="Структура отпуска гор воды (2)"/>
      <sheetName val="Структура отпуска гор воды (3)"/>
      <sheetName val="Сп. осн. оборудования"/>
      <sheetName val="Расчёт расхода э энергии"/>
      <sheetName val="Расчет амортизации 2003г."/>
      <sheetName val="ЗП (2)"/>
      <sheetName val="Цеховые расходы (2)"/>
      <sheetName val="на 13%"/>
      <sheetName val="Ремонты 2014"/>
      <sheetName val="Расчет услуг сторонних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РЭК"/>
      <sheetName val="Калькуляция кремния"/>
      <sheetName val="ЗП"/>
      <sheetName val="ФСР 2007"/>
      <sheetName val="ФСР 2006 год"/>
      <sheetName val="Реестр счетов"/>
      <sheetName val="Реестр счетов 2012"/>
      <sheetName val="Рентабельность 2012"/>
      <sheetName val="Рентабельность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 quotas"/>
      <sheetName val="Net Borrow"/>
      <sheetName val="Data00"/>
      <sheetName val="Лист1"/>
      <sheetName val="SETS"/>
      <sheetName val="SALES"/>
    </sheetNames>
    <sheetDataSet>
      <sheetData sheetId="0" refreshError="1"/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"/>
      <sheetName val="SETS"/>
      <sheetName val="Sales quotas"/>
    </sheetNames>
    <sheetDataSet>
      <sheetData sheetId="0" refreshError="1">
        <row r="4">
          <cell r="F4">
            <v>1535.5</v>
          </cell>
        </row>
      </sheetData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 321"/>
      <sheetName val="Alu Toll BAZ"/>
      <sheetName val="INV FIN"/>
      <sheetName val="321 Pay"/>
      <sheetName val="Sheet 8"/>
      <sheetName val="Sheet 9"/>
      <sheetName val="Sheet 10"/>
      <sheetName val="invnew"/>
      <sheetName val="Sheet 12"/>
      <sheetName val="Bauxite 323"/>
      <sheetName val="Sheet 13"/>
      <sheetName val="Sheet14"/>
      <sheetName val="E"/>
      <sheetName val="Sheet15"/>
      <sheetName val="Sheet16"/>
      <sheetName val="Bauxite"/>
      <sheetName val="ФСР (2)"/>
      <sheetName val="SETS"/>
    </sheetNames>
    <sheetDataSet>
      <sheetData sheetId="0" refreshError="1">
        <row r="3">
          <cell r="D3">
            <v>1535.5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33"/>
    <pageSetUpPr fitToPage="1"/>
  </sheetPr>
  <dimension ref="A1:L3904"/>
  <sheetViews>
    <sheetView tabSelected="1" zoomScaleNormal="100" workbookViewId="0">
      <selection activeCell="G9" sqref="G9"/>
    </sheetView>
  </sheetViews>
  <sheetFormatPr defaultColWidth="9.140625" defaultRowHeight="12.75" x14ac:dyDescent="0.2"/>
  <cols>
    <col min="1" max="1" width="45.7109375" style="57" customWidth="1"/>
    <col min="2" max="2" width="16.140625" style="57" customWidth="1"/>
    <col min="3" max="3" width="10.85546875" style="65" customWidth="1"/>
    <col min="4" max="4" width="11" style="57" customWidth="1"/>
    <col min="5" max="5" width="10.7109375" style="57" customWidth="1"/>
    <col min="6" max="6" width="11" style="57" customWidth="1"/>
    <col min="7" max="7" width="37" style="57" customWidth="1"/>
    <col min="8" max="8" width="41" style="3" customWidth="1"/>
    <col min="9" max="9" width="33" style="3" customWidth="1"/>
    <col min="10" max="10" width="23.42578125" style="3" customWidth="1"/>
    <col min="11" max="11" width="41.85546875" style="3" customWidth="1"/>
    <col min="12" max="16384" width="9.140625" style="3"/>
  </cols>
  <sheetData>
    <row r="1" spans="1:8" ht="18.75" customHeight="1" x14ac:dyDescent="0.25">
      <c r="A1" s="1"/>
      <c r="B1" s="1"/>
      <c r="C1" s="1"/>
      <c r="D1" s="1"/>
      <c r="E1" s="1"/>
      <c r="F1" s="1"/>
      <c r="G1" s="2"/>
    </row>
    <row r="2" spans="1:8" ht="1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ht="18" x14ac:dyDescent="0.25">
      <c r="A3" s="7" t="s">
        <v>1</v>
      </c>
      <c r="B3" s="8"/>
      <c r="C3" s="8"/>
      <c r="D3" s="8"/>
      <c r="E3" s="8"/>
      <c r="F3" s="8"/>
      <c r="G3" s="8"/>
    </row>
    <row r="4" spans="1:8" ht="18" x14ac:dyDescent="0.25">
      <c r="A4" s="7" t="s">
        <v>2</v>
      </c>
      <c r="B4" s="8"/>
      <c r="C4" s="8"/>
      <c r="D4" s="8"/>
      <c r="E4" s="8"/>
      <c r="F4" s="8"/>
      <c r="G4" s="8"/>
    </row>
    <row r="5" spans="1:8" ht="36" customHeight="1" x14ac:dyDescent="0.25">
      <c r="A5" s="7"/>
      <c r="B5" s="8"/>
      <c r="C5" s="8"/>
      <c r="D5" s="8"/>
      <c r="E5" s="8"/>
      <c r="F5" s="8"/>
      <c r="G5" s="9"/>
    </row>
    <row r="6" spans="1:8" ht="22.5" customHeight="1" x14ac:dyDescent="0.2">
      <c r="A6" s="10" t="s">
        <v>3</v>
      </c>
      <c r="B6" s="11" t="s">
        <v>4</v>
      </c>
      <c r="C6" s="12" t="s">
        <v>5</v>
      </c>
      <c r="D6" s="13"/>
      <c r="E6" s="13"/>
      <c r="F6" s="14"/>
      <c r="G6" s="15"/>
    </row>
    <row r="7" spans="1:8" ht="36" customHeight="1" x14ac:dyDescent="0.2">
      <c r="A7" s="10"/>
      <c r="B7" s="16"/>
      <c r="C7" s="17" t="s">
        <v>6</v>
      </c>
      <c r="D7" s="18"/>
      <c r="E7" s="19" t="s">
        <v>7</v>
      </c>
      <c r="F7" s="20"/>
      <c r="G7" s="21" t="s">
        <v>8</v>
      </c>
    </row>
    <row r="8" spans="1:8" ht="25.5" customHeight="1" x14ac:dyDescent="0.2">
      <c r="A8" s="10"/>
      <c r="B8" s="22"/>
      <c r="C8" s="23" t="s">
        <v>9</v>
      </c>
      <c r="D8" s="23" t="s">
        <v>10</v>
      </c>
      <c r="E8" s="23" t="s">
        <v>9</v>
      </c>
      <c r="F8" s="23" t="s">
        <v>10</v>
      </c>
      <c r="G8" s="24"/>
    </row>
    <row r="9" spans="1:8" ht="56.25" customHeight="1" x14ac:dyDescent="0.2">
      <c r="A9" s="25" t="s">
        <v>11</v>
      </c>
      <c r="B9" s="26" t="s">
        <v>12</v>
      </c>
      <c r="C9" s="27">
        <v>0</v>
      </c>
      <c r="D9" s="28">
        <v>0</v>
      </c>
      <c r="E9" s="23"/>
      <c r="F9" s="29">
        <f>'[1]с R3 за 2021'!C19/1000</f>
        <v>12479.4848</v>
      </c>
      <c r="G9" s="30" t="s">
        <v>13</v>
      </c>
    </row>
    <row r="10" spans="1:8" ht="39.75" customHeight="1" x14ac:dyDescent="0.2">
      <c r="A10" s="25" t="s">
        <v>14</v>
      </c>
      <c r="B10" s="31" t="s">
        <v>15</v>
      </c>
      <c r="C10" s="27"/>
      <c r="D10" s="28"/>
      <c r="E10" s="23"/>
      <c r="F10" s="29">
        <f>650+37.4</f>
        <v>687.4</v>
      </c>
      <c r="G10" s="32" t="s">
        <v>16</v>
      </c>
    </row>
    <row r="11" spans="1:8" ht="58.5" customHeight="1" x14ac:dyDescent="0.2">
      <c r="A11" s="33" t="s">
        <v>17</v>
      </c>
      <c r="B11" s="31"/>
      <c r="C11" s="27"/>
      <c r="D11" s="28"/>
      <c r="E11" s="23"/>
      <c r="F11" s="29">
        <v>680</v>
      </c>
      <c r="G11" s="32" t="s">
        <v>18</v>
      </c>
    </row>
    <row r="12" spans="1:8" ht="58.5" customHeight="1" x14ac:dyDescent="0.2">
      <c r="A12" s="33" t="s">
        <v>19</v>
      </c>
      <c r="B12" s="31"/>
      <c r="C12" s="27"/>
      <c r="D12" s="28"/>
      <c r="E12" s="23"/>
      <c r="F12" s="29">
        <v>1120</v>
      </c>
      <c r="G12" s="32" t="s">
        <v>20</v>
      </c>
    </row>
    <row r="13" spans="1:8" ht="26.25" customHeight="1" x14ac:dyDescent="0.2">
      <c r="A13" s="34" t="s">
        <v>21</v>
      </c>
      <c r="B13" s="31"/>
      <c r="C13" s="27"/>
      <c r="D13" s="28"/>
      <c r="E13" s="23"/>
      <c r="F13" s="35">
        <f>F9+F10+F11+F12</f>
        <v>14966.8848</v>
      </c>
      <c r="G13" s="32"/>
    </row>
    <row r="14" spans="1:8" ht="44.25" customHeight="1" x14ac:dyDescent="0.2">
      <c r="A14" s="25" t="s">
        <v>22</v>
      </c>
      <c r="B14" s="31" t="s">
        <v>23</v>
      </c>
      <c r="C14" s="27"/>
      <c r="D14" s="28"/>
      <c r="E14" s="23"/>
      <c r="F14" s="29">
        <f>1450</f>
        <v>1450</v>
      </c>
      <c r="G14" s="32" t="s">
        <v>24</v>
      </c>
    </row>
    <row r="15" spans="1:8" ht="26.25" customHeight="1" x14ac:dyDescent="0.2">
      <c r="A15" s="36" t="s">
        <v>21</v>
      </c>
      <c r="B15" s="37" t="s">
        <v>25</v>
      </c>
      <c r="C15" s="35">
        <f>+C9</f>
        <v>0</v>
      </c>
      <c r="D15" s="35">
        <f>+D9</f>
        <v>0</v>
      </c>
      <c r="E15" s="35">
        <f>+E9</f>
        <v>0</v>
      </c>
      <c r="F15" s="35">
        <f>F13+F14</f>
        <v>16416.8848</v>
      </c>
      <c r="G15" s="36"/>
    </row>
    <row r="16" spans="1:8" x14ac:dyDescent="0.2">
      <c r="A16" s="38"/>
      <c r="B16" s="38"/>
      <c r="C16" s="38"/>
      <c r="D16" s="38"/>
      <c r="E16" s="38"/>
      <c r="F16" s="38"/>
      <c r="G16" s="38"/>
    </row>
    <row r="17" spans="1:8" ht="31.5" hidden="1" customHeight="1" x14ac:dyDescent="0.25">
      <c r="A17" s="7" t="s">
        <v>26</v>
      </c>
      <c r="B17" s="38"/>
      <c r="C17" s="38"/>
      <c r="D17" s="38"/>
      <c r="E17" s="38"/>
      <c r="F17" s="38"/>
      <c r="G17" s="38"/>
    </row>
    <row r="18" spans="1:8" ht="12.75" hidden="1" customHeight="1" x14ac:dyDescent="0.2">
      <c r="A18" s="10" t="s">
        <v>3</v>
      </c>
      <c r="B18" s="11" t="s">
        <v>4</v>
      </c>
      <c r="C18" s="12" t="s">
        <v>5</v>
      </c>
      <c r="D18" s="13"/>
      <c r="E18" s="13"/>
      <c r="F18" s="14"/>
      <c r="G18" s="15"/>
    </row>
    <row r="19" spans="1:8" ht="12.75" hidden="1" customHeight="1" x14ac:dyDescent="0.2">
      <c r="A19" s="10"/>
      <c r="B19" s="16"/>
      <c r="C19" s="17" t="s">
        <v>6</v>
      </c>
      <c r="D19" s="18"/>
      <c r="E19" s="19" t="s">
        <v>7</v>
      </c>
      <c r="F19" s="20"/>
      <c r="G19" s="21" t="s">
        <v>8</v>
      </c>
    </row>
    <row r="20" spans="1:8" ht="38.25" hidden="1" x14ac:dyDescent="0.2">
      <c r="A20" s="10"/>
      <c r="B20" s="22"/>
      <c r="C20" s="23" t="s">
        <v>9</v>
      </c>
      <c r="D20" s="23" t="s">
        <v>10</v>
      </c>
      <c r="E20" s="23" t="s">
        <v>9</v>
      </c>
      <c r="F20" s="23" t="s">
        <v>10</v>
      </c>
      <c r="G20" s="24"/>
    </row>
    <row r="21" spans="1:8" ht="36" hidden="1" x14ac:dyDescent="0.2">
      <c r="A21" s="39" t="s">
        <v>27</v>
      </c>
      <c r="B21" s="40" t="s">
        <v>28</v>
      </c>
      <c r="C21" s="41">
        <v>0</v>
      </c>
      <c r="D21" s="42">
        <v>0</v>
      </c>
      <c r="E21" s="43"/>
      <c r="F21" s="44">
        <f>F9*1.043</f>
        <v>13016.102646399999</v>
      </c>
      <c r="G21" s="30" t="s">
        <v>29</v>
      </c>
    </row>
    <row r="22" spans="1:8" ht="24" hidden="1" x14ac:dyDescent="0.2">
      <c r="A22" s="25" t="s">
        <v>30</v>
      </c>
      <c r="B22" s="31"/>
      <c r="C22" s="27"/>
      <c r="D22" s="28"/>
      <c r="E22" s="23"/>
      <c r="F22" s="45">
        <f>F10*1.037</f>
        <v>712.83379999999988</v>
      </c>
      <c r="G22" s="32" t="str">
        <f>G21</f>
        <v>Индексация прогнозных затрат 2018 года на 4,3 %</v>
      </c>
    </row>
    <row r="23" spans="1:8" ht="26.25" hidden="1" customHeight="1" x14ac:dyDescent="0.2">
      <c r="A23" s="34" t="s">
        <v>21</v>
      </c>
      <c r="B23" s="31"/>
      <c r="C23" s="27"/>
      <c r="D23" s="28"/>
      <c r="E23" s="23"/>
      <c r="F23" s="35">
        <f>F21+F22</f>
        <v>13728.936446399999</v>
      </c>
      <c r="G23" s="32"/>
    </row>
    <row r="24" spans="1:8" ht="38.25" hidden="1" x14ac:dyDescent="0.2">
      <c r="A24" s="39" t="s">
        <v>31</v>
      </c>
      <c r="B24" s="40" t="s">
        <v>28</v>
      </c>
      <c r="C24" s="27"/>
      <c r="D24" s="28"/>
      <c r="E24" s="23"/>
      <c r="F24" s="46">
        <v>13300</v>
      </c>
      <c r="G24" s="32" t="str">
        <f>G22</f>
        <v>Индексация прогнозных затрат 2018 года на 4,3 %</v>
      </c>
      <c r="H24" s="47" t="s">
        <v>32</v>
      </c>
    </row>
    <row r="25" spans="1:8" ht="26.25" hidden="1" customHeight="1" x14ac:dyDescent="0.2">
      <c r="A25" s="36" t="s">
        <v>21</v>
      </c>
      <c r="B25" s="37" t="s">
        <v>25</v>
      </c>
      <c r="C25" s="35">
        <f>+C21</f>
        <v>0</v>
      </c>
      <c r="D25" s="35">
        <f>+D21</f>
        <v>0</v>
      </c>
      <c r="E25" s="35">
        <f>+E21</f>
        <v>0</v>
      </c>
      <c r="F25" s="35">
        <f>F23+F24</f>
        <v>27028.936446399999</v>
      </c>
      <c r="G25" s="36"/>
    </row>
    <row r="26" spans="1:8" hidden="1" x14ac:dyDescent="0.2">
      <c r="A26" s="38"/>
      <c r="B26" s="38"/>
      <c r="C26" s="38"/>
      <c r="D26" s="38"/>
      <c r="E26" s="38"/>
      <c r="F26" s="38"/>
      <c r="G26" s="38"/>
    </row>
    <row r="27" spans="1:8" ht="15.75" hidden="1" x14ac:dyDescent="0.25">
      <c r="A27" s="7" t="s">
        <v>33</v>
      </c>
      <c r="B27" s="38"/>
      <c r="C27" s="38"/>
      <c r="D27" s="38"/>
      <c r="E27" s="38"/>
      <c r="F27" s="38"/>
      <c r="G27" s="38"/>
    </row>
    <row r="28" spans="1:8" ht="12.75" hidden="1" customHeight="1" x14ac:dyDescent="0.2">
      <c r="A28" s="10" t="s">
        <v>3</v>
      </c>
      <c r="B28" s="11" t="s">
        <v>4</v>
      </c>
      <c r="C28" s="12" t="s">
        <v>5</v>
      </c>
      <c r="D28" s="13"/>
      <c r="E28" s="13"/>
      <c r="F28" s="14"/>
      <c r="G28" s="15"/>
    </row>
    <row r="29" spans="1:8" ht="12.75" hidden="1" customHeight="1" x14ac:dyDescent="0.2">
      <c r="A29" s="10"/>
      <c r="B29" s="16"/>
      <c r="C29" s="17" t="s">
        <v>6</v>
      </c>
      <c r="D29" s="18"/>
      <c r="E29" s="19" t="s">
        <v>7</v>
      </c>
      <c r="F29" s="20"/>
      <c r="G29" s="21" t="s">
        <v>8</v>
      </c>
    </row>
    <row r="30" spans="1:8" ht="38.25" hidden="1" x14ac:dyDescent="0.2">
      <c r="A30" s="10"/>
      <c r="B30" s="22"/>
      <c r="C30" s="23" t="s">
        <v>9</v>
      </c>
      <c r="D30" s="23" t="s">
        <v>10</v>
      </c>
      <c r="E30" s="23" t="s">
        <v>9</v>
      </c>
      <c r="F30" s="23" t="s">
        <v>10</v>
      </c>
      <c r="G30" s="24"/>
    </row>
    <row r="31" spans="1:8" ht="36" hidden="1" x14ac:dyDescent="0.2">
      <c r="A31" s="25" t="s">
        <v>27</v>
      </c>
      <c r="B31" s="26" t="s">
        <v>34</v>
      </c>
      <c r="C31" s="27">
        <v>0</v>
      </c>
      <c r="D31" s="28">
        <v>0</v>
      </c>
      <c r="E31" s="23"/>
      <c r="F31" s="45">
        <f>9293246.16/1000</f>
        <v>9293.2461600000006</v>
      </c>
      <c r="G31" s="48" t="s">
        <v>35</v>
      </c>
    </row>
    <row r="32" spans="1:8" ht="24" hidden="1" x14ac:dyDescent="0.2">
      <c r="A32" s="25" t="s">
        <v>30</v>
      </c>
      <c r="B32" s="31"/>
      <c r="C32" s="27"/>
      <c r="D32" s="28"/>
      <c r="E32" s="23"/>
      <c r="F32" s="45">
        <f>F22*1.037</f>
        <v>739.20865059999983</v>
      </c>
      <c r="G32" s="49" t="str">
        <f>G31</f>
        <v>Индексация прогнозных затрат 2020 года на 3,4 %</v>
      </c>
    </row>
    <row r="33" spans="1:7" ht="26.25" hidden="1" customHeight="1" x14ac:dyDescent="0.2">
      <c r="A33" s="34" t="s">
        <v>21</v>
      </c>
      <c r="B33" s="31"/>
      <c r="C33" s="27"/>
      <c r="D33" s="28"/>
      <c r="E33" s="23"/>
      <c r="F33" s="35">
        <f>F31+F32</f>
        <v>10032.4548106</v>
      </c>
      <c r="G33" s="49"/>
    </row>
    <row r="34" spans="1:7" ht="42" hidden="1" customHeight="1" x14ac:dyDescent="0.2">
      <c r="A34" s="25" t="s">
        <v>36</v>
      </c>
      <c r="B34" s="31"/>
      <c r="C34" s="27"/>
      <c r="D34" s="28"/>
      <c r="E34" s="23"/>
      <c r="F34" s="46"/>
      <c r="G34" s="49" t="str">
        <f>G32</f>
        <v>Индексация прогнозных затрат 2020 года на 3,4 %</v>
      </c>
    </row>
    <row r="35" spans="1:7" ht="26.25" hidden="1" customHeight="1" x14ac:dyDescent="0.2">
      <c r="A35" s="36" t="s">
        <v>21</v>
      </c>
      <c r="B35" s="37" t="s">
        <v>33</v>
      </c>
      <c r="C35" s="35">
        <f>+C31</f>
        <v>0</v>
      </c>
      <c r="D35" s="35">
        <f>+D31</f>
        <v>0</v>
      </c>
      <c r="E35" s="35">
        <f>+E31</f>
        <v>0</v>
      </c>
      <c r="F35" s="35">
        <f>F33+F34</f>
        <v>10032.4548106</v>
      </c>
      <c r="G35" s="50"/>
    </row>
    <row r="36" spans="1:7" ht="14.25" hidden="1" x14ac:dyDescent="0.2">
      <c r="A36" s="51" t="s">
        <v>37</v>
      </c>
      <c r="B36" s="52"/>
      <c r="C36" s="52"/>
      <c r="D36" s="52"/>
      <c r="E36" s="52"/>
      <c r="F36" s="52"/>
      <c r="G36" s="52"/>
    </row>
    <row r="37" spans="1:7" ht="14.25" hidden="1" x14ac:dyDescent="0.2">
      <c r="A37" s="52"/>
      <c r="B37" s="52"/>
      <c r="C37" s="52"/>
      <c r="D37" s="52"/>
      <c r="E37" s="52"/>
      <c r="F37" s="52"/>
      <c r="G37" s="52"/>
    </row>
    <row r="38" spans="1:7" ht="37.5" customHeight="1" x14ac:dyDescent="0.2">
      <c r="A38" s="53" t="s">
        <v>38</v>
      </c>
      <c r="B38" s="52"/>
      <c r="C38" s="52"/>
      <c r="D38" s="52"/>
      <c r="E38" s="52"/>
      <c r="F38" s="52" t="s">
        <v>39</v>
      </c>
      <c r="G38" s="52"/>
    </row>
    <row r="39" spans="1:7" ht="15" x14ac:dyDescent="0.25">
      <c r="A39" s="54"/>
      <c r="B39" s="54"/>
      <c r="C39" s="55"/>
      <c r="D39" s="56"/>
      <c r="E39" s="54"/>
      <c r="F39" s="54"/>
      <c r="G39" s="54"/>
    </row>
    <row r="40" spans="1:7" ht="15" x14ac:dyDescent="0.25">
      <c r="A40" s="54"/>
      <c r="B40" s="54"/>
      <c r="C40" s="55"/>
      <c r="D40" s="56"/>
      <c r="E40" s="54"/>
      <c r="F40" s="54"/>
      <c r="G40" s="54"/>
    </row>
    <row r="41" spans="1:7" ht="15" x14ac:dyDescent="0.25">
      <c r="A41" s="54"/>
      <c r="B41" s="54"/>
      <c r="C41" s="55"/>
      <c r="D41" s="56"/>
      <c r="E41" s="54"/>
      <c r="F41" s="54"/>
      <c r="G41" s="54"/>
    </row>
    <row r="42" spans="1:7" ht="15" x14ac:dyDescent="0.25">
      <c r="A42" s="54"/>
      <c r="B42" s="54"/>
      <c r="C42" s="55"/>
      <c r="D42" s="56"/>
      <c r="E42" s="54"/>
      <c r="F42" s="54"/>
      <c r="G42" s="54"/>
    </row>
    <row r="43" spans="1:7" ht="15" x14ac:dyDescent="0.25">
      <c r="A43" s="54"/>
      <c r="B43" s="54"/>
      <c r="C43" s="55"/>
      <c r="D43" s="56"/>
      <c r="E43" s="54"/>
      <c r="F43" s="54"/>
      <c r="G43" s="54"/>
    </row>
    <row r="44" spans="1:7" ht="15" x14ac:dyDescent="0.25">
      <c r="A44" s="54"/>
      <c r="B44" s="54"/>
      <c r="C44" s="55"/>
      <c r="D44" s="56"/>
      <c r="E44" s="54"/>
      <c r="F44" s="54"/>
      <c r="G44" s="54"/>
    </row>
    <row r="45" spans="1:7" ht="15" x14ac:dyDescent="0.25">
      <c r="A45" s="54"/>
      <c r="B45" s="54"/>
      <c r="C45" s="55"/>
      <c r="D45" s="56"/>
      <c r="E45" s="54"/>
      <c r="F45" s="54"/>
      <c r="G45" s="54"/>
    </row>
    <row r="46" spans="1:7" ht="15" x14ac:dyDescent="0.25">
      <c r="A46" s="54"/>
      <c r="B46" s="54"/>
      <c r="C46" s="55"/>
      <c r="D46" s="56"/>
      <c r="E46" s="54"/>
      <c r="F46" s="54"/>
      <c r="G46" s="54"/>
    </row>
    <row r="47" spans="1:7" ht="15" x14ac:dyDescent="0.25">
      <c r="A47" s="54"/>
      <c r="B47" s="54"/>
      <c r="C47" s="55"/>
      <c r="D47" s="56"/>
      <c r="E47" s="54"/>
      <c r="F47" s="54"/>
      <c r="G47" s="54"/>
    </row>
    <row r="48" spans="1:7" ht="15" x14ac:dyDescent="0.25">
      <c r="A48" s="54"/>
      <c r="B48" s="54"/>
      <c r="C48" s="55"/>
      <c r="D48" s="56"/>
      <c r="E48" s="54"/>
      <c r="F48" s="54"/>
      <c r="G48" s="54"/>
    </row>
    <row r="49" spans="1:8" ht="15" x14ac:dyDescent="0.25">
      <c r="A49" s="54"/>
      <c r="B49" s="54"/>
      <c r="C49" s="55"/>
      <c r="D49" s="56"/>
      <c r="E49" s="54"/>
      <c r="F49" s="54"/>
      <c r="G49" s="54"/>
    </row>
    <row r="50" spans="1:8" ht="15" x14ac:dyDescent="0.25">
      <c r="A50" s="54"/>
      <c r="B50" s="54"/>
      <c r="C50" s="55"/>
      <c r="D50" s="56"/>
      <c r="E50" s="54"/>
      <c r="F50" s="54"/>
      <c r="G50" s="54"/>
    </row>
    <row r="51" spans="1:8" ht="15" x14ac:dyDescent="0.25">
      <c r="A51" s="54"/>
      <c r="B51" s="54"/>
      <c r="C51" s="55"/>
      <c r="D51" s="56"/>
      <c r="E51" s="54"/>
      <c r="F51" s="54"/>
      <c r="G51" s="54"/>
    </row>
    <row r="52" spans="1:8" ht="15" x14ac:dyDescent="0.25">
      <c r="A52" s="54"/>
      <c r="B52" s="54"/>
      <c r="C52" s="55"/>
      <c r="D52" s="56"/>
      <c r="E52" s="54"/>
      <c r="F52" s="54"/>
      <c r="G52" s="54"/>
    </row>
    <row r="53" spans="1:8" ht="15" x14ac:dyDescent="0.25">
      <c r="A53" s="54"/>
      <c r="B53" s="54"/>
      <c r="C53" s="55"/>
      <c r="D53" s="56"/>
      <c r="E53" s="54"/>
      <c r="F53" s="54"/>
      <c r="G53" s="54"/>
    </row>
    <row r="54" spans="1:8" ht="15" x14ac:dyDescent="0.25">
      <c r="A54" s="54"/>
      <c r="B54" s="54"/>
      <c r="C54" s="55"/>
      <c r="D54" s="56"/>
      <c r="E54" s="54"/>
      <c r="F54" s="54"/>
      <c r="G54" s="54"/>
    </row>
    <row r="55" spans="1:8" ht="15" x14ac:dyDescent="0.25">
      <c r="A55" s="54"/>
      <c r="B55" s="54"/>
      <c r="C55" s="55"/>
      <c r="D55" s="56"/>
      <c r="E55" s="54"/>
      <c r="F55" s="54"/>
      <c r="G55" s="54"/>
    </row>
    <row r="56" spans="1:8" ht="15" x14ac:dyDescent="0.25">
      <c r="A56" s="54"/>
      <c r="B56" s="54"/>
      <c r="C56" s="55"/>
      <c r="D56" s="56"/>
      <c r="E56" s="54"/>
      <c r="F56" s="54"/>
      <c r="G56" s="54"/>
    </row>
    <row r="57" spans="1:8" s="57" customFormat="1" ht="15" x14ac:dyDescent="0.25">
      <c r="A57" s="54"/>
      <c r="B57" s="54"/>
      <c r="C57" s="55"/>
      <c r="D57" s="56"/>
      <c r="E57" s="54"/>
      <c r="F57" s="54"/>
      <c r="G57" s="54"/>
      <c r="H57" s="3"/>
    </row>
    <row r="58" spans="1:8" s="57" customFormat="1" ht="15" x14ac:dyDescent="0.25">
      <c r="A58" s="54"/>
      <c r="B58" s="58"/>
      <c r="C58" s="59"/>
      <c r="D58" s="60"/>
      <c r="E58" s="54"/>
      <c r="F58" s="54"/>
      <c r="G58" s="54"/>
      <c r="H58" s="3"/>
    </row>
    <row r="59" spans="1:8" s="57" customFormat="1" x14ac:dyDescent="0.2">
      <c r="A59" s="54"/>
      <c r="B59" s="54"/>
      <c r="C59" s="55"/>
      <c r="D59" s="54"/>
      <c r="E59" s="54"/>
      <c r="F59" s="54"/>
      <c r="G59" s="54"/>
      <c r="H59" s="3"/>
    </row>
    <row r="60" spans="1:8" s="57" customFormat="1" x14ac:dyDescent="0.2">
      <c r="A60" s="54"/>
      <c r="B60" s="54"/>
      <c r="C60" s="55"/>
      <c r="D60" s="54"/>
      <c r="E60" s="54"/>
      <c r="F60" s="54"/>
      <c r="G60" s="54"/>
    </row>
    <row r="61" spans="1:8" s="57" customFormat="1" ht="18.75" x14ac:dyDescent="0.3">
      <c r="A61" s="54"/>
      <c r="B61" s="61"/>
      <c r="C61" s="62"/>
      <c r="D61" s="62"/>
      <c r="E61" s="63"/>
      <c r="F61" s="64"/>
      <c r="G61" s="54"/>
    </row>
    <row r="62" spans="1:8" s="57" customFormat="1" x14ac:dyDescent="0.2">
      <c r="A62" s="54"/>
      <c r="B62" s="54"/>
      <c r="C62" s="55"/>
      <c r="D62" s="54"/>
      <c r="E62" s="54"/>
      <c r="F62" s="54"/>
      <c r="G62" s="54"/>
    </row>
    <row r="63" spans="1:8" s="57" customFormat="1" x14ac:dyDescent="0.2">
      <c r="A63" s="54"/>
      <c r="B63" s="54"/>
      <c r="C63" s="55"/>
      <c r="D63" s="54"/>
      <c r="E63" s="54"/>
      <c r="F63" s="54"/>
      <c r="G63" s="54"/>
    </row>
    <row r="64" spans="1:8" s="57" customFormat="1" x14ac:dyDescent="0.2">
      <c r="A64" s="54"/>
      <c r="B64" s="54"/>
      <c r="C64" s="55"/>
      <c r="D64" s="54"/>
      <c r="E64" s="54"/>
      <c r="F64" s="54"/>
      <c r="G64" s="54"/>
    </row>
    <row r="65" spans="1:7" s="57" customFormat="1" x14ac:dyDescent="0.2">
      <c r="A65" s="54"/>
      <c r="B65" s="54"/>
      <c r="C65" s="55"/>
      <c r="D65" s="54"/>
      <c r="E65" s="54"/>
      <c r="F65" s="54"/>
      <c r="G65" s="54"/>
    </row>
    <row r="66" spans="1:7" s="57" customFormat="1" x14ac:dyDescent="0.2">
      <c r="A66" s="54"/>
      <c r="B66" s="54"/>
      <c r="C66" s="55"/>
      <c r="D66" s="54"/>
      <c r="E66" s="54"/>
      <c r="F66" s="54"/>
      <c r="G66" s="54"/>
    </row>
    <row r="67" spans="1:7" s="57" customFormat="1" x14ac:dyDescent="0.2">
      <c r="A67" s="54"/>
      <c r="B67" s="54"/>
      <c r="C67" s="55"/>
      <c r="D67" s="54"/>
      <c r="E67" s="54"/>
      <c r="F67" s="54"/>
      <c r="G67" s="54"/>
    </row>
    <row r="68" spans="1:7" s="57" customFormat="1" x14ac:dyDescent="0.2">
      <c r="A68" s="54"/>
      <c r="B68" s="54"/>
      <c r="C68" s="55"/>
      <c r="D68" s="54"/>
      <c r="E68" s="54"/>
      <c r="F68" s="54"/>
      <c r="G68" s="54"/>
    </row>
    <row r="69" spans="1:7" s="57" customFormat="1" x14ac:dyDescent="0.2">
      <c r="A69" s="54"/>
      <c r="B69" s="54"/>
      <c r="C69" s="55"/>
      <c r="D69" s="54"/>
      <c r="E69" s="54"/>
      <c r="F69" s="54"/>
      <c r="G69" s="54"/>
    </row>
    <row r="70" spans="1:7" s="57" customFormat="1" x14ac:dyDescent="0.2">
      <c r="A70" s="54"/>
      <c r="B70" s="54"/>
      <c r="C70" s="55"/>
      <c r="D70" s="54"/>
      <c r="E70" s="54"/>
      <c r="F70" s="54"/>
      <c r="G70" s="54"/>
    </row>
    <row r="71" spans="1:7" s="57" customFormat="1" x14ac:dyDescent="0.2">
      <c r="A71" s="54"/>
      <c r="B71" s="54"/>
      <c r="C71" s="55"/>
      <c r="D71" s="54"/>
      <c r="E71" s="54"/>
      <c r="F71" s="54"/>
      <c r="G71" s="54"/>
    </row>
    <row r="72" spans="1:7" s="57" customFormat="1" x14ac:dyDescent="0.2">
      <c r="A72" s="54"/>
      <c r="B72" s="54"/>
      <c r="C72" s="55"/>
      <c r="D72" s="54"/>
      <c r="E72" s="54"/>
      <c r="F72" s="54"/>
      <c r="G72" s="54"/>
    </row>
    <row r="73" spans="1:7" s="57" customFormat="1" x14ac:dyDescent="0.2">
      <c r="A73" s="54"/>
      <c r="B73" s="54"/>
      <c r="C73" s="55"/>
      <c r="D73" s="54"/>
      <c r="E73" s="54"/>
      <c r="F73" s="54"/>
      <c r="G73" s="54"/>
    </row>
    <row r="74" spans="1:7" s="57" customFormat="1" x14ac:dyDescent="0.2">
      <c r="A74" s="54"/>
      <c r="B74" s="54"/>
      <c r="C74" s="55"/>
      <c r="D74" s="54"/>
      <c r="E74" s="54"/>
      <c r="F74" s="54"/>
      <c r="G74" s="54"/>
    </row>
    <row r="75" spans="1:7" s="57" customFormat="1" x14ac:dyDescent="0.2">
      <c r="A75" s="54"/>
      <c r="B75" s="54"/>
      <c r="C75" s="55"/>
      <c r="D75" s="54"/>
      <c r="E75" s="54"/>
      <c r="F75" s="54"/>
      <c r="G75" s="54"/>
    </row>
    <row r="76" spans="1:7" s="57" customFormat="1" x14ac:dyDescent="0.2">
      <c r="A76" s="54"/>
      <c r="B76" s="54"/>
      <c r="C76" s="55"/>
      <c r="D76" s="54"/>
      <c r="E76" s="54"/>
      <c r="F76" s="54"/>
      <c r="G76" s="54"/>
    </row>
    <row r="77" spans="1:7" s="57" customFormat="1" x14ac:dyDescent="0.2">
      <c r="A77" s="54"/>
      <c r="B77" s="54"/>
      <c r="C77" s="55"/>
      <c r="D77" s="54"/>
      <c r="E77" s="54"/>
      <c r="F77" s="54"/>
      <c r="G77" s="54"/>
    </row>
    <row r="78" spans="1:7" s="57" customFormat="1" x14ac:dyDescent="0.2">
      <c r="A78" s="54"/>
      <c r="B78" s="54"/>
      <c r="C78" s="55"/>
      <c r="D78" s="54"/>
      <c r="E78" s="54"/>
      <c r="F78" s="54"/>
      <c r="G78" s="54"/>
    </row>
    <row r="79" spans="1:7" s="57" customFormat="1" x14ac:dyDescent="0.2">
      <c r="A79" s="54"/>
      <c r="B79" s="54"/>
      <c r="C79" s="55"/>
      <c r="D79" s="54"/>
      <c r="E79" s="54"/>
      <c r="F79" s="54"/>
      <c r="G79" s="54"/>
    </row>
    <row r="80" spans="1:7" s="57" customFormat="1" x14ac:dyDescent="0.2">
      <c r="A80" s="54"/>
      <c r="B80" s="54"/>
      <c r="C80" s="55"/>
      <c r="D80" s="54"/>
      <c r="E80" s="54"/>
      <c r="F80" s="54"/>
      <c r="G80" s="54"/>
    </row>
    <row r="81" spans="3:3" s="57" customFormat="1" x14ac:dyDescent="0.2">
      <c r="C81" s="65"/>
    </row>
    <row r="82" spans="3:3" s="57" customFormat="1" x14ac:dyDescent="0.2">
      <c r="C82" s="65"/>
    </row>
    <row r="83" spans="3:3" s="57" customFormat="1" x14ac:dyDescent="0.2">
      <c r="C83" s="65"/>
    </row>
    <row r="84" spans="3:3" s="57" customFormat="1" x14ac:dyDescent="0.2">
      <c r="C84" s="65"/>
    </row>
    <row r="85" spans="3:3" s="57" customFormat="1" x14ac:dyDescent="0.2">
      <c r="C85" s="65"/>
    </row>
    <row r="86" spans="3:3" s="57" customFormat="1" x14ac:dyDescent="0.2">
      <c r="C86" s="65"/>
    </row>
    <row r="87" spans="3:3" s="57" customFormat="1" x14ac:dyDescent="0.2">
      <c r="C87" s="65"/>
    </row>
    <row r="88" spans="3:3" s="57" customFormat="1" x14ac:dyDescent="0.2">
      <c r="C88" s="65"/>
    </row>
    <row r="89" spans="3:3" s="57" customFormat="1" x14ac:dyDescent="0.2">
      <c r="C89" s="65"/>
    </row>
    <row r="90" spans="3:3" s="57" customFormat="1" x14ac:dyDescent="0.2">
      <c r="C90" s="65"/>
    </row>
    <row r="91" spans="3:3" s="57" customFormat="1" x14ac:dyDescent="0.2">
      <c r="C91" s="65"/>
    </row>
    <row r="92" spans="3:3" s="57" customFormat="1" x14ac:dyDescent="0.2">
      <c r="C92" s="65"/>
    </row>
    <row r="93" spans="3:3" s="57" customFormat="1" x14ac:dyDescent="0.2">
      <c r="C93" s="65"/>
    </row>
    <row r="94" spans="3:3" s="57" customFormat="1" x14ac:dyDescent="0.2">
      <c r="C94" s="65"/>
    </row>
    <row r="95" spans="3:3" s="57" customFormat="1" x14ac:dyDescent="0.2">
      <c r="C95" s="65"/>
    </row>
    <row r="96" spans="3:3" s="57" customFormat="1" x14ac:dyDescent="0.2">
      <c r="C96" s="65"/>
    </row>
    <row r="97" spans="3:3" s="57" customFormat="1" x14ac:dyDescent="0.2">
      <c r="C97" s="65"/>
    </row>
    <row r="98" spans="3:3" s="57" customFormat="1" x14ac:dyDescent="0.2">
      <c r="C98" s="65"/>
    </row>
    <row r="99" spans="3:3" s="57" customFormat="1" x14ac:dyDescent="0.2">
      <c r="C99" s="65"/>
    </row>
    <row r="100" spans="3:3" s="57" customFormat="1" x14ac:dyDescent="0.2">
      <c r="C100" s="65"/>
    </row>
    <row r="101" spans="3:3" s="57" customFormat="1" x14ac:dyDescent="0.2">
      <c r="C101" s="65"/>
    </row>
    <row r="102" spans="3:3" s="57" customFormat="1" x14ac:dyDescent="0.2">
      <c r="C102" s="65"/>
    </row>
    <row r="103" spans="3:3" s="57" customFormat="1" x14ac:dyDescent="0.2">
      <c r="C103" s="65"/>
    </row>
    <row r="104" spans="3:3" s="57" customFormat="1" x14ac:dyDescent="0.2">
      <c r="C104" s="65"/>
    </row>
    <row r="105" spans="3:3" s="57" customFormat="1" x14ac:dyDescent="0.2">
      <c r="C105" s="65"/>
    </row>
    <row r="106" spans="3:3" s="57" customFormat="1" x14ac:dyDescent="0.2">
      <c r="C106" s="65"/>
    </row>
    <row r="107" spans="3:3" s="57" customFormat="1" x14ac:dyDescent="0.2">
      <c r="C107" s="65"/>
    </row>
    <row r="108" spans="3:3" s="57" customFormat="1" x14ac:dyDescent="0.2">
      <c r="C108" s="65"/>
    </row>
    <row r="109" spans="3:3" s="57" customFormat="1" x14ac:dyDescent="0.2">
      <c r="C109" s="65"/>
    </row>
    <row r="110" spans="3:3" s="57" customFormat="1" x14ac:dyDescent="0.2">
      <c r="C110" s="65"/>
    </row>
    <row r="111" spans="3:3" s="57" customFormat="1" x14ac:dyDescent="0.2">
      <c r="C111" s="65"/>
    </row>
    <row r="112" spans="3:3" s="57" customFormat="1" x14ac:dyDescent="0.2">
      <c r="C112" s="65"/>
    </row>
    <row r="113" spans="3:3" s="57" customFormat="1" x14ac:dyDescent="0.2">
      <c r="C113" s="65"/>
    </row>
    <row r="114" spans="3:3" s="57" customFormat="1" x14ac:dyDescent="0.2">
      <c r="C114" s="65"/>
    </row>
    <row r="115" spans="3:3" s="57" customFormat="1" x14ac:dyDescent="0.2">
      <c r="C115" s="65"/>
    </row>
    <row r="116" spans="3:3" s="57" customFormat="1" x14ac:dyDescent="0.2">
      <c r="C116" s="65"/>
    </row>
    <row r="117" spans="3:3" s="57" customFormat="1" x14ac:dyDescent="0.2">
      <c r="C117" s="65"/>
    </row>
    <row r="118" spans="3:3" s="57" customFormat="1" x14ac:dyDescent="0.2">
      <c r="C118" s="65"/>
    </row>
    <row r="119" spans="3:3" s="57" customFormat="1" x14ac:dyDescent="0.2">
      <c r="C119" s="65"/>
    </row>
    <row r="120" spans="3:3" s="57" customFormat="1" x14ac:dyDescent="0.2">
      <c r="C120" s="65"/>
    </row>
    <row r="121" spans="3:3" s="57" customFormat="1" x14ac:dyDescent="0.2">
      <c r="C121" s="65"/>
    </row>
    <row r="122" spans="3:3" s="57" customFormat="1" x14ac:dyDescent="0.2">
      <c r="C122" s="65"/>
    </row>
    <row r="123" spans="3:3" s="57" customFormat="1" x14ac:dyDescent="0.2">
      <c r="C123" s="65"/>
    </row>
    <row r="124" spans="3:3" s="57" customFormat="1" x14ac:dyDescent="0.2">
      <c r="C124" s="65"/>
    </row>
    <row r="125" spans="3:3" s="57" customFormat="1" x14ac:dyDescent="0.2">
      <c r="C125" s="65"/>
    </row>
    <row r="126" spans="3:3" s="57" customFormat="1" x14ac:dyDescent="0.2">
      <c r="C126" s="65"/>
    </row>
    <row r="127" spans="3:3" s="57" customFormat="1" x14ac:dyDescent="0.2">
      <c r="C127" s="65"/>
    </row>
    <row r="128" spans="3:3" s="57" customFormat="1" x14ac:dyDescent="0.2">
      <c r="C128" s="65"/>
    </row>
    <row r="129" spans="3:3" s="57" customFormat="1" x14ac:dyDescent="0.2">
      <c r="C129" s="65"/>
    </row>
    <row r="130" spans="3:3" s="57" customFormat="1" x14ac:dyDescent="0.2">
      <c r="C130" s="65"/>
    </row>
    <row r="131" spans="3:3" s="57" customFormat="1" x14ac:dyDescent="0.2">
      <c r="C131" s="65"/>
    </row>
    <row r="132" spans="3:3" s="57" customFormat="1" x14ac:dyDescent="0.2">
      <c r="C132" s="65"/>
    </row>
    <row r="133" spans="3:3" s="57" customFormat="1" x14ac:dyDescent="0.2">
      <c r="C133" s="65"/>
    </row>
    <row r="134" spans="3:3" s="57" customFormat="1" x14ac:dyDescent="0.2">
      <c r="C134" s="65"/>
    </row>
    <row r="135" spans="3:3" s="57" customFormat="1" x14ac:dyDescent="0.2">
      <c r="C135" s="65"/>
    </row>
    <row r="136" spans="3:3" s="57" customFormat="1" x14ac:dyDescent="0.2">
      <c r="C136" s="65"/>
    </row>
    <row r="137" spans="3:3" s="57" customFormat="1" x14ac:dyDescent="0.2">
      <c r="C137" s="65"/>
    </row>
    <row r="138" spans="3:3" s="57" customFormat="1" x14ac:dyDescent="0.2">
      <c r="C138" s="65"/>
    </row>
    <row r="139" spans="3:3" s="57" customFormat="1" x14ac:dyDescent="0.2">
      <c r="C139" s="65"/>
    </row>
    <row r="140" spans="3:3" s="57" customFormat="1" x14ac:dyDescent="0.2">
      <c r="C140" s="65"/>
    </row>
    <row r="141" spans="3:3" s="57" customFormat="1" x14ac:dyDescent="0.2">
      <c r="C141" s="65"/>
    </row>
    <row r="142" spans="3:3" s="57" customFormat="1" x14ac:dyDescent="0.2">
      <c r="C142" s="65"/>
    </row>
    <row r="143" spans="3:3" s="57" customFormat="1" x14ac:dyDescent="0.2">
      <c r="C143" s="65"/>
    </row>
    <row r="144" spans="3:3" s="57" customFormat="1" x14ac:dyDescent="0.2">
      <c r="C144" s="65"/>
    </row>
    <row r="145" spans="3:3" s="57" customFormat="1" x14ac:dyDescent="0.2">
      <c r="C145" s="65"/>
    </row>
    <row r="146" spans="3:3" s="57" customFormat="1" x14ac:dyDescent="0.2">
      <c r="C146" s="65"/>
    </row>
    <row r="147" spans="3:3" s="57" customFormat="1" x14ac:dyDescent="0.2">
      <c r="C147" s="65"/>
    </row>
    <row r="148" spans="3:3" s="57" customFormat="1" x14ac:dyDescent="0.2">
      <c r="C148" s="65"/>
    </row>
    <row r="149" spans="3:3" s="57" customFormat="1" x14ac:dyDescent="0.2">
      <c r="C149" s="65"/>
    </row>
    <row r="150" spans="3:3" s="57" customFormat="1" x14ac:dyDescent="0.2">
      <c r="C150" s="65"/>
    </row>
    <row r="151" spans="3:3" s="57" customFormat="1" x14ac:dyDescent="0.2">
      <c r="C151" s="65"/>
    </row>
    <row r="152" spans="3:3" s="57" customFormat="1" x14ac:dyDescent="0.2">
      <c r="C152" s="65"/>
    </row>
    <row r="153" spans="3:3" s="57" customFormat="1" x14ac:dyDescent="0.2">
      <c r="C153" s="65"/>
    </row>
    <row r="154" spans="3:3" s="57" customFormat="1" x14ac:dyDescent="0.2">
      <c r="C154" s="65"/>
    </row>
    <row r="155" spans="3:3" s="57" customFormat="1" x14ac:dyDescent="0.2">
      <c r="C155" s="65"/>
    </row>
    <row r="156" spans="3:3" s="57" customFormat="1" x14ac:dyDescent="0.2">
      <c r="C156" s="65"/>
    </row>
    <row r="157" spans="3:3" s="57" customFormat="1" x14ac:dyDescent="0.2">
      <c r="C157" s="65"/>
    </row>
    <row r="158" spans="3:3" s="57" customFormat="1" x14ac:dyDescent="0.2">
      <c r="C158" s="65"/>
    </row>
    <row r="159" spans="3:3" s="57" customFormat="1" x14ac:dyDescent="0.2">
      <c r="C159" s="65"/>
    </row>
    <row r="160" spans="3:3" s="57" customFormat="1" x14ac:dyDescent="0.2">
      <c r="C160" s="65"/>
    </row>
    <row r="161" spans="3:3" s="57" customFormat="1" x14ac:dyDescent="0.2">
      <c r="C161" s="65"/>
    </row>
    <row r="162" spans="3:3" s="57" customFormat="1" x14ac:dyDescent="0.2">
      <c r="C162" s="65"/>
    </row>
    <row r="163" spans="3:3" s="57" customFormat="1" x14ac:dyDescent="0.2">
      <c r="C163" s="65"/>
    </row>
    <row r="164" spans="3:3" s="57" customFormat="1" x14ac:dyDescent="0.2">
      <c r="C164" s="65"/>
    </row>
    <row r="165" spans="3:3" s="57" customFormat="1" x14ac:dyDescent="0.2">
      <c r="C165" s="65"/>
    </row>
    <row r="166" spans="3:3" s="57" customFormat="1" x14ac:dyDescent="0.2">
      <c r="C166" s="65"/>
    </row>
    <row r="167" spans="3:3" s="57" customFormat="1" x14ac:dyDescent="0.2">
      <c r="C167" s="65"/>
    </row>
    <row r="168" spans="3:3" s="57" customFormat="1" x14ac:dyDescent="0.2">
      <c r="C168" s="65"/>
    </row>
    <row r="169" spans="3:3" s="57" customFormat="1" x14ac:dyDescent="0.2">
      <c r="C169" s="65"/>
    </row>
    <row r="170" spans="3:3" s="57" customFormat="1" x14ac:dyDescent="0.2">
      <c r="C170" s="65"/>
    </row>
    <row r="171" spans="3:3" s="57" customFormat="1" x14ac:dyDescent="0.2">
      <c r="C171" s="65"/>
    </row>
    <row r="172" spans="3:3" s="57" customFormat="1" x14ac:dyDescent="0.2">
      <c r="C172" s="65"/>
    </row>
    <row r="173" spans="3:3" s="57" customFormat="1" x14ac:dyDescent="0.2">
      <c r="C173" s="65"/>
    </row>
    <row r="174" spans="3:3" s="57" customFormat="1" x14ac:dyDescent="0.2">
      <c r="C174" s="65"/>
    </row>
    <row r="175" spans="3:3" s="57" customFormat="1" x14ac:dyDescent="0.2">
      <c r="C175" s="65"/>
    </row>
    <row r="176" spans="3:3" s="57" customFormat="1" x14ac:dyDescent="0.2">
      <c r="C176" s="65"/>
    </row>
    <row r="177" spans="3:3" s="57" customFormat="1" x14ac:dyDescent="0.2">
      <c r="C177" s="65"/>
    </row>
    <row r="178" spans="3:3" s="57" customFormat="1" x14ac:dyDescent="0.2">
      <c r="C178" s="65"/>
    </row>
    <row r="179" spans="3:3" s="57" customFormat="1" x14ac:dyDescent="0.2">
      <c r="C179" s="65"/>
    </row>
    <row r="180" spans="3:3" s="57" customFormat="1" x14ac:dyDescent="0.2">
      <c r="C180" s="65"/>
    </row>
    <row r="181" spans="3:3" s="57" customFormat="1" x14ac:dyDescent="0.2">
      <c r="C181" s="65"/>
    </row>
    <row r="182" spans="3:3" s="57" customFormat="1" x14ac:dyDescent="0.2">
      <c r="C182" s="65"/>
    </row>
    <row r="183" spans="3:3" s="57" customFormat="1" x14ac:dyDescent="0.2">
      <c r="C183" s="65"/>
    </row>
    <row r="184" spans="3:3" s="57" customFormat="1" x14ac:dyDescent="0.2">
      <c r="C184" s="65"/>
    </row>
    <row r="185" spans="3:3" s="57" customFormat="1" x14ac:dyDescent="0.2">
      <c r="C185" s="65"/>
    </row>
    <row r="186" spans="3:3" s="57" customFormat="1" x14ac:dyDescent="0.2">
      <c r="C186" s="65"/>
    </row>
    <row r="187" spans="3:3" s="57" customFormat="1" x14ac:dyDescent="0.2">
      <c r="C187" s="65"/>
    </row>
    <row r="188" spans="3:3" s="57" customFormat="1" x14ac:dyDescent="0.2">
      <c r="C188" s="65"/>
    </row>
    <row r="189" spans="3:3" s="57" customFormat="1" x14ac:dyDescent="0.2">
      <c r="C189" s="65"/>
    </row>
    <row r="190" spans="3:3" s="57" customFormat="1" x14ac:dyDescent="0.2">
      <c r="C190" s="65"/>
    </row>
    <row r="191" spans="3:3" s="57" customFormat="1" x14ac:dyDescent="0.2">
      <c r="C191" s="65"/>
    </row>
    <row r="192" spans="3:3" s="57" customFormat="1" x14ac:dyDescent="0.2">
      <c r="C192" s="65"/>
    </row>
    <row r="193" spans="3:3" s="57" customFormat="1" x14ac:dyDescent="0.2">
      <c r="C193" s="65"/>
    </row>
    <row r="194" spans="3:3" s="57" customFormat="1" x14ac:dyDescent="0.2">
      <c r="C194" s="65"/>
    </row>
    <row r="195" spans="3:3" s="57" customFormat="1" x14ac:dyDescent="0.2">
      <c r="C195" s="65"/>
    </row>
    <row r="196" spans="3:3" s="57" customFormat="1" x14ac:dyDescent="0.2">
      <c r="C196" s="65"/>
    </row>
    <row r="197" spans="3:3" s="57" customFormat="1" x14ac:dyDescent="0.2">
      <c r="C197" s="65"/>
    </row>
    <row r="198" spans="3:3" s="57" customFormat="1" x14ac:dyDescent="0.2">
      <c r="C198" s="65"/>
    </row>
    <row r="199" spans="3:3" s="57" customFormat="1" x14ac:dyDescent="0.2">
      <c r="C199" s="65"/>
    </row>
    <row r="200" spans="3:3" s="57" customFormat="1" x14ac:dyDescent="0.2">
      <c r="C200" s="65"/>
    </row>
    <row r="201" spans="3:3" s="57" customFormat="1" x14ac:dyDescent="0.2">
      <c r="C201" s="65"/>
    </row>
    <row r="202" spans="3:3" s="57" customFormat="1" x14ac:dyDescent="0.2">
      <c r="C202" s="65"/>
    </row>
    <row r="203" spans="3:3" s="57" customFormat="1" x14ac:dyDescent="0.2">
      <c r="C203" s="65"/>
    </row>
    <row r="204" spans="3:3" s="57" customFormat="1" x14ac:dyDescent="0.2">
      <c r="C204" s="65"/>
    </row>
    <row r="205" spans="3:3" s="57" customFormat="1" x14ac:dyDescent="0.2">
      <c r="C205" s="65"/>
    </row>
    <row r="206" spans="3:3" s="57" customFormat="1" x14ac:dyDescent="0.2">
      <c r="C206" s="65"/>
    </row>
    <row r="207" spans="3:3" s="57" customFormat="1" x14ac:dyDescent="0.2">
      <c r="C207" s="65"/>
    </row>
    <row r="208" spans="3:3" s="57" customFormat="1" x14ac:dyDescent="0.2">
      <c r="C208" s="65"/>
    </row>
    <row r="209" spans="3:3" s="57" customFormat="1" x14ac:dyDescent="0.2">
      <c r="C209" s="65"/>
    </row>
    <row r="210" spans="3:3" s="57" customFormat="1" x14ac:dyDescent="0.2">
      <c r="C210" s="65"/>
    </row>
    <row r="211" spans="3:3" s="57" customFormat="1" x14ac:dyDescent="0.2">
      <c r="C211" s="65"/>
    </row>
    <row r="212" spans="3:3" s="57" customFormat="1" x14ac:dyDescent="0.2">
      <c r="C212" s="65"/>
    </row>
    <row r="213" spans="3:3" s="57" customFormat="1" x14ac:dyDescent="0.2">
      <c r="C213" s="65"/>
    </row>
    <row r="214" spans="3:3" s="57" customFormat="1" x14ac:dyDescent="0.2">
      <c r="C214" s="65"/>
    </row>
    <row r="215" spans="3:3" s="57" customFormat="1" x14ac:dyDescent="0.2">
      <c r="C215" s="65"/>
    </row>
    <row r="216" spans="3:3" s="57" customFormat="1" x14ac:dyDescent="0.2">
      <c r="C216" s="65"/>
    </row>
    <row r="217" spans="3:3" s="57" customFormat="1" x14ac:dyDescent="0.2">
      <c r="C217" s="65"/>
    </row>
    <row r="218" spans="3:3" s="57" customFormat="1" x14ac:dyDescent="0.2">
      <c r="C218" s="65"/>
    </row>
    <row r="219" spans="3:3" s="57" customFormat="1" x14ac:dyDescent="0.2">
      <c r="C219" s="65"/>
    </row>
    <row r="220" spans="3:3" s="57" customFormat="1" x14ac:dyDescent="0.2">
      <c r="C220" s="65"/>
    </row>
    <row r="221" spans="3:3" s="57" customFormat="1" x14ac:dyDescent="0.2">
      <c r="C221" s="65"/>
    </row>
    <row r="222" spans="3:3" s="57" customFormat="1" x14ac:dyDescent="0.2">
      <c r="C222" s="65"/>
    </row>
    <row r="223" spans="3:3" s="57" customFormat="1" x14ac:dyDescent="0.2">
      <c r="C223" s="65"/>
    </row>
    <row r="224" spans="3:3" s="57" customFormat="1" x14ac:dyDescent="0.2">
      <c r="C224" s="65"/>
    </row>
    <row r="225" spans="3:3" s="57" customFormat="1" x14ac:dyDescent="0.2">
      <c r="C225" s="65"/>
    </row>
    <row r="226" spans="3:3" s="57" customFormat="1" x14ac:dyDescent="0.2">
      <c r="C226" s="65"/>
    </row>
    <row r="227" spans="3:3" s="57" customFormat="1" x14ac:dyDescent="0.2">
      <c r="C227" s="65"/>
    </row>
    <row r="228" spans="3:3" s="57" customFormat="1" x14ac:dyDescent="0.2">
      <c r="C228" s="65"/>
    </row>
    <row r="229" spans="3:3" s="57" customFormat="1" x14ac:dyDescent="0.2">
      <c r="C229" s="65"/>
    </row>
    <row r="230" spans="3:3" s="57" customFormat="1" x14ac:dyDescent="0.2">
      <c r="C230" s="65"/>
    </row>
    <row r="231" spans="3:3" s="57" customFormat="1" x14ac:dyDescent="0.2">
      <c r="C231" s="65"/>
    </row>
    <row r="232" spans="3:3" s="57" customFormat="1" x14ac:dyDescent="0.2">
      <c r="C232" s="65"/>
    </row>
    <row r="233" spans="3:3" s="57" customFormat="1" x14ac:dyDescent="0.2">
      <c r="C233" s="65"/>
    </row>
    <row r="234" spans="3:3" s="57" customFormat="1" x14ac:dyDescent="0.2">
      <c r="C234" s="65"/>
    </row>
    <row r="235" spans="3:3" s="57" customFormat="1" x14ac:dyDescent="0.2">
      <c r="C235" s="65"/>
    </row>
    <row r="236" spans="3:3" s="57" customFormat="1" x14ac:dyDescent="0.2">
      <c r="C236" s="65"/>
    </row>
    <row r="237" spans="3:3" s="57" customFormat="1" x14ac:dyDescent="0.2">
      <c r="C237" s="65"/>
    </row>
    <row r="238" spans="3:3" s="57" customFormat="1" x14ac:dyDescent="0.2">
      <c r="C238" s="65"/>
    </row>
    <row r="239" spans="3:3" s="57" customFormat="1" x14ac:dyDescent="0.2">
      <c r="C239" s="65"/>
    </row>
    <row r="240" spans="3:3" s="57" customFormat="1" x14ac:dyDescent="0.2">
      <c r="C240" s="65"/>
    </row>
    <row r="241" spans="3:3" s="57" customFormat="1" x14ac:dyDescent="0.2">
      <c r="C241" s="65"/>
    </row>
    <row r="242" spans="3:3" s="57" customFormat="1" x14ac:dyDescent="0.2">
      <c r="C242" s="65"/>
    </row>
    <row r="243" spans="3:3" s="57" customFormat="1" x14ac:dyDescent="0.2">
      <c r="C243" s="65"/>
    </row>
    <row r="244" spans="3:3" s="57" customFormat="1" x14ac:dyDescent="0.2">
      <c r="C244" s="65"/>
    </row>
    <row r="245" spans="3:3" s="57" customFormat="1" x14ac:dyDescent="0.2">
      <c r="C245" s="65"/>
    </row>
    <row r="246" spans="3:3" s="57" customFormat="1" x14ac:dyDescent="0.2">
      <c r="C246" s="65"/>
    </row>
    <row r="247" spans="3:3" s="57" customFormat="1" x14ac:dyDescent="0.2">
      <c r="C247" s="65"/>
    </row>
    <row r="248" spans="3:3" s="57" customFormat="1" x14ac:dyDescent="0.2">
      <c r="C248" s="65"/>
    </row>
    <row r="249" spans="3:3" s="57" customFormat="1" x14ac:dyDescent="0.2">
      <c r="C249" s="65"/>
    </row>
    <row r="250" spans="3:3" s="57" customFormat="1" x14ac:dyDescent="0.2">
      <c r="C250" s="65"/>
    </row>
    <row r="251" spans="3:3" s="57" customFormat="1" x14ac:dyDescent="0.2">
      <c r="C251" s="65"/>
    </row>
    <row r="252" spans="3:3" s="57" customFormat="1" x14ac:dyDescent="0.2">
      <c r="C252" s="65"/>
    </row>
    <row r="253" spans="3:3" s="57" customFormat="1" x14ac:dyDescent="0.2">
      <c r="C253" s="65"/>
    </row>
    <row r="254" spans="3:3" s="57" customFormat="1" x14ac:dyDescent="0.2">
      <c r="C254" s="65"/>
    </row>
    <row r="255" spans="3:3" s="57" customFormat="1" x14ac:dyDescent="0.2">
      <c r="C255" s="65"/>
    </row>
    <row r="256" spans="3:3" s="57" customFormat="1" x14ac:dyDescent="0.2">
      <c r="C256" s="65"/>
    </row>
    <row r="257" spans="3:3" s="57" customFormat="1" x14ac:dyDescent="0.2">
      <c r="C257" s="65"/>
    </row>
    <row r="258" spans="3:3" s="57" customFormat="1" x14ac:dyDescent="0.2">
      <c r="C258" s="65"/>
    </row>
    <row r="259" spans="3:3" s="57" customFormat="1" x14ac:dyDescent="0.2">
      <c r="C259" s="65"/>
    </row>
    <row r="260" spans="3:3" s="57" customFormat="1" x14ac:dyDescent="0.2">
      <c r="C260" s="65"/>
    </row>
    <row r="261" spans="3:3" s="57" customFormat="1" x14ac:dyDescent="0.2">
      <c r="C261" s="65"/>
    </row>
    <row r="262" spans="3:3" s="57" customFormat="1" x14ac:dyDescent="0.2">
      <c r="C262" s="65"/>
    </row>
    <row r="263" spans="3:3" s="57" customFormat="1" x14ac:dyDescent="0.2">
      <c r="C263" s="65"/>
    </row>
    <row r="264" spans="3:3" s="57" customFormat="1" x14ac:dyDescent="0.2">
      <c r="C264" s="65"/>
    </row>
    <row r="265" spans="3:3" s="57" customFormat="1" x14ac:dyDescent="0.2">
      <c r="C265" s="65"/>
    </row>
    <row r="266" spans="3:3" s="57" customFormat="1" x14ac:dyDescent="0.2">
      <c r="C266" s="65"/>
    </row>
    <row r="267" spans="3:3" s="57" customFormat="1" x14ac:dyDescent="0.2">
      <c r="C267" s="65"/>
    </row>
    <row r="268" spans="3:3" s="57" customFormat="1" x14ac:dyDescent="0.2">
      <c r="C268" s="65"/>
    </row>
    <row r="269" spans="3:3" s="57" customFormat="1" x14ac:dyDescent="0.2">
      <c r="C269" s="65"/>
    </row>
    <row r="270" spans="3:3" s="57" customFormat="1" x14ac:dyDescent="0.2">
      <c r="C270" s="65"/>
    </row>
    <row r="271" spans="3:3" s="57" customFormat="1" x14ac:dyDescent="0.2">
      <c r="C271" s="65"/>
    </row>
    <row r="272" spans="3:3" s="57" customFormat="1" x14ac:dyDescent="0.2">
      <c r="C272" s="65"/>
    </row>
    <row r="273" spans="3:3" s="57" customFormat="1" x14ac:dyDescent="0.2">
      <c r="C273" s="65"/>
    </row>
    <row r="2287" spans="1:12" s="66" customFormat="1" x14ac:dyDescent="0.2">
      <c r="A2287" s="57"/>
      <c r="B2287" s="57"/>
      <c r="C2287" s="65"/>
      <c r="D2287" s="57"/>
      <c r="E2287" s="57"/>
      <c r="F2287" s="57"/>
      <c r="G2287" s="57"/>
      <c r="L2287" s="67"/>
    </row>
    <row r="2288" spans="1:12" s="66" customFormat="1" x14ac:dyDescent="0.2">
      <c r="A2288" s="57"/>
      <c r="B2288" s="57"/>
      <c r="C2288" s="65"/>
      <c r="D2288" s="57"/>
      <c r="E2288" s="57"/>
      <c r="F2288" s="57"/>
      <c r="G2288" s="57"/>
      <c r="L2288" s="67"/>
    </row>
    <row r="2289" spans="1:12" s="66" customFormat="1" x14ac:dyDescent="0.2">
      <c r="A2289" s="57"/>
      <c r="B2289" s="57"/>
      <c r="C2289" s="65"/>
      <c r="D2289" s="57"/>
      <c r="E2289" s="57"/>
      <c r="F2289" s="57"/>
      <c r="G2289" s="57"/>
      <c r="L2289" s="67"/>
    </row>
    <row r="2290" spans="1:12" s="66" customFormat="1" x14ac:dyDescent="0.2">
      <c r="A2290" s="57"/>
      <c r="B2290" s="57"/>
      <c r="C2290" s="65"/>
      <c r="D2290" s="57"/>
      <c r="E2290" s="57"/>
      <c r="F2290" s="57"/>
      <c r="G2290" s="57"/>
      <c r="L2290" s="67"/>
    </row>
    <row r="2291" spans="1:12" s="66" customFormat="1" x14ac:dyDescent="0.2">
      <c r="A2291" s="57"/>
      <c r="B2291" s="57"/>
      <c r="C2291" s="65"/>
      <c r="D2291" s="57"/>
      <c r="E2291" s="57"/>
      <c r="F2291" s="57"/>
      <c r="G2291" s="57"/>
      <c r="L2291" s="67"/>
    </row>
    <row r="2292" spans="1:12" s="66" customFormat="1" x14ac:dyDescent="0.2">
      <c r="A2292" s="57"/>
      <c r="B2292" s="57"/>
      <c r="C2292" s="65"/>
      <c r="D2292" s="57"/>
      <c r="E2292" s="57"/>
      <c r="F2292" s="57"/>
      <c r="G2292" s="57"/>
      <c r="L2292" s="67"/>
    </row>
    <row r="2293" spans="1:12" s="66" customFormat="1" x14ac:dyDescent="0.2">
      <c r="A2293" s="57"/>
      <c r="B2293" s="57"/>
      <c r="C2293" s="65"/>
      <c r="D2293" s="57"/>
      <c r="E2293" s="57"/>
      <c r="F2293" s="57"/>
      <c r="G2293" s="57"/>
      <c r="L2293" s="67"/>
    </row>
    <row r="2294" spans="1:12" s="66" customFormat="1" x14ac:dyDescent="0.2">
      <c r="A2294" s="57"/>
      <c r="B2294" s="57"/>
      <c r="C2294" s="65"/>
      <c r="D2294" s="57"/>
      <c r="E2294" s="57"/>
      <c r="F2294" s="57"/>
      <c r="G2294" s="57"/>
      <c r="L2294" s="67"/>
    </row>
    <row r="2295" spans="1:12" s="66" customFormat="1" x14ac:dyDescent="0.2">
      <c r="A2295" s="57"/>
      <c r="B2295" s="57"/>
      <c r="C2295" s="65"/>
      <c r="D2295" s="57"/>
      <c r="E2295" s="57"/>
      <c r="F2295" s="57"/>
      <c r="G2295" s="57"/>
      <c r="L2295" s="67"/>
    </row>
    <row r="2296" spans="1:12" x14ac:dyDescent="0.2">
      <c r="L2296" s="67"/>
    </row>
    <row r="2297" spans="1:12" x14ac:dyDescent="0.2">
      <c r="L2297" s="67"/>
    </row>
    <row r="2298" spans="1:12" x14ac:dyDescent="0.2">
      <c r="L2298" s="67"/>
    </row>
    <row r="2299" spans="1:12" x14ac:dyDescent="0.2">
      <c r="L2299" s="67"/>
    </row>
    <row r="2300" spans="1:12" x14ac:dyDescent="0.2">
      <c r="L2300" s="67"/>
    </row>
    <row r="2301" spans="1:12" x14ac:dyDescent="0.2">
      <c r="L2301" s="67"/>
    </row>
    <row r="2302" spans="1:12" x14ac:dyDescent="0.2">
      <c r="L2302" s="67"/>
    </row>
    <row r="2303" spans="1:12" x14ac:dyDescent="0.2">
      <c r="L2303" s="67"/>
    </row>
    <row r="2304" spans="1:12" x14ac:dyDescent="0.2">
      <c r="L2304" s="67"/>
    </row>
    <row r="2305" spans="12:12" x14ac:dyDescent="0.2">
      <c r="L2305" s="67"/>
    </row>
    <row r="2306" spans="12:12" x14ac:dyDescent="0.2">
      <c r="L2306" s="67"/>
    </row>
    <row r="2307" spans="12:12" x14ac:dyDescent="0.2">
      <c r="L2307" s="67"/>
    </row>
    <row r="2308" spans="12:12" x14ac:dyDescent="0.2">
      <c r="L2308" s="67"/>
    </row>
    <row r="2309" spans="12:12" x14ac:dyDescent="0.2">
      <c r="L2309" s="67"/>
    </row>
    <row r="2310" spans="12:12" x14ac:dyDescent="0.2">
      <c r="L2310" s="67"/>
    </row>
    <row r="2311" spans="12:12" x14ac:dyDescent="0.2">
      <c r="L2311" s="67"/>
    </row>
    <row r="2312" spans="12:12" x14ac:dyDescent="0.2">
      <c r="L2312" s="67"/>
    </row>
    <row r="2313" spans="12:12" x14ac:dyDescent="0.2">
      <c r="L2313" s="67"/>
    </row>
    <row r="2314" spans="12:12" x14ac:dyDescent="0.2">
      <c r="L2314" s="67"/>
    </row>
    <row r="2315" spans="12:12" x14ac:dyDescent="0.2">
      <c r="L2315" s="67"/>
    </row>
    <row r="2316" spans="12:12" x14ac:dyDescent="0.2">
      <c r="L2316" s="67"/>
    </row>
    <row r="2317" spans="12:12" x14ac:dyDescent="0.2">
      <c r="L2317" s="67"/>
    </row>
    <row r="2318" spans="12:12" x14ac:dyDescent="0.2">
      <c r="L2318" s="67"/>
    </row>
    <row r="2319" spans="12:12" x14ac:dyDescent="0.2">
      <c r="L2319" s="67"/>
    </row>
    <row r="2320" spans="12:12" x14ac:dyDescent="0.2">
      <c r="L2320" s="67"/>
    </row>
    <row r="2321" spans="12:12" x14ac:dyDescent="0.2">
      <c r="L2321" s="67"/>
    </row>
    <row r="2322" spans="12:12" x14ac:dyDescent="0.2">
      <c r="L2322" s="67"/>
    </row>
    <row r="2323" spans="12:12" x14ac:dyDescent="0.2">
      <c r="L2323" s="67"/>
    </row>
    <row r="2324" spans="12:12" x14ac:dyDescent="0.2">
      <c r="L2324" s="67"/>
    </row>
    <row r="2325" spans="12:12" x14ac:dyDescent="0.2">
      <c r="L2325" s="67"/>
    </row>
    <row r="2326" spans="12:12" x14ac:dyDescent="0.2">
      <c r="L2326" s="67"/>
    </row>
    <row r="2327" spans="12:12" x14ac:dyDescent="0.2">
      <c r="L2327" s="67"/>
    </row>
    <row r="2328" spans="12:12" x14ac:dyDescent="0.2">
      <c r="L2328" s="67"/>
    </row>
    <row r="2329" spans="12:12" x14ac:dyDescent="0.2">
      <c r="L2329" s="67"/>
    </row>
    <row r="2330" spans="12:12" x14ac:dyDescent="0.2">
      <c r="L2330" s="67"/>
    </row>
    <row r="2331" spans="12:12" x14ac:dyDescent="0.2">
      <c r="L2331" s="67"/>
    </row>
    <row r="2332" spans="12:12" x14ac:dyDescent="0.2">
      <c r="L2332" s="67"/>
    </row>
    <row r="2333" spans="12:12" x14ac:dyDescent="0.2">
      <c r="L2333" s="67"/>
    </row>
    <row r="2339" spans="12:12" x14ac:dyDescent="0.2">
      <c r="L2339" s="67"/>
    </row>
    <row r="2340" spans="12:12" x14ac:dyDescent="0.2">
      <c r="L2340" s="67"/>
    </row>
    <row r="2341" spans="12:12" x14ac:dyDescent="0.2">
      <c r="L2341" s="67"/>
    </row>
    <row r="2342" spans="12:12" x14ac:dyDescent="0.2">
      <c r="L2342" s="67"/>
    </row>
    <row r="2343" spans="12:12" x14ac:dyDescent="0.2">
      <c r="L2343" s="67"/>
    </row>
    <row r="2344" spans="12:12" x14ac:dyDescent="0.2">
      <c r="L2344" s="67"/>
    </row>
    <row r="2345" spans="12:12" x14ac:dyDescent="0.2">
      <c r="L2345" s="67"/>
    </row>
    <row r="2346" spans="12:12" x14ac:dyDescent="0.2">
      <c r="L2346" s="67"/>
    </row>
    <row r="2347" spans="12:12" x14ac:dyDescent="0.2">
      <c r="L2347" s="67"/>
    </row>
    <row r="2348" spans="12:12" x14ac:dyDescent="0.2">
      <c r="L2348" s="67"/>
    </row>
    <row r="2349" spans="12:12" x14ac:dyDescent="0.2">
      <c r="L2349" s="67"/>
    </row>
    <row r="2350" spans="12:12" x14ac:dyDescent="0.2">
      <c r="L2350" s="67"/>
    </row>
    <row r="2351" spans="12:12" x14ac:dyDescent="0.2">
      <c r="L2351" s="67"/>
    </row>
    <row r="2352" spans="12:12" x14ac:dyDescent="0.2">
      <c r="L2352" s="67"/>
    </row>
    <row r="2353" spans="12:12" x14ac:dyDescent="0.2">
      <c r="L2353" s="67"/>
    </row>
    <row r="2354" spans="12:12" x14ac:dyDescent="0.2">
      <c r="L2354" s="67"/>
    </row>
    <row r="2355" spans="12:12" x14ac:dyDescent="0.2">
      <c r="L2355" s="67"/>
    </row>
    <row r="2356" spans="12:12" x14ac:dyDescent="0.2">
      <c r="L2356" s="67"/>
    </row>
    <row r="2357" spans="12:12" x14ac:dyDescent="0.2">
      <c r="L2357" s="67"/>
    </row>
    <row r="2358" spans="12:12" x14ac:dyDescent="0.2">
      <c r="L2358" s="67"/>
    </row>
    <row r="2359" spans="12:12" x14ac:dyDescent="0.2">
      <c r="L2359" s="67"/>
    </row>
    <row r="2360" spans="12:12" x14ac:dyDescent="0.2">
      <c r="L2360" s="67"/>
    </row>
    <row r="2361" spans="12:12" x14ac:dyDescent="0.2">
      <c r="L2361" s="67"/>
    </row>
    <row r="2362" spans="12:12" x14ac:dyDescent="0.2">
      <c r="L2362" s="67"/>
    </row>
    <row r="2365" spans="12:12" x14ac:dyDescent="0.2">
      <c r="L2365" s="67"/>
    </row>
    <row r="2366" spans="12:12" x14ac:dyDescent="0.2">
      <c r="L2366" s="67"/>
    </row>
    <row r="2367" spans="12:12" x14ac:dyDescent="0.2">
      <c r="L2367" s="67"/>
    </row>
    <row r="2368" spans="12:12" x14ac:dyDescent="0.2">
      <c r="L2368" s="67"/>
    </row>
    <row r="2369" spans="12:12" x14ac:dyDescent="0.2">
      <c r="L2369" s="67"/>
    </row>
    <row r="2370" spans="12:12" x14ac:dyDescent="0.2">
      <c r="L2370" s="67"/>
    </row>
    <row r="2371" spans="12:12" x14ac:dyDescent="0.2">
      <c r="L2371" s="67"/>
    </row>
    <row r="2372" spans="12:12" x14ac:dyDescent="0.2">
      <c r="L2372" s="67"/>
    </row>
    <row r="2373" spans="12:12" x14ac:dyDescent="0.2">
      <c r="L2373" s="67"/>
    </row>
    <row r="2374" spans="12:12" x14ac:dyDescent="0.2">
      <c r="L2374" s="67"/>
    </row>
    <row r="2375" spans="12:12" x14ac:dyDescent="0.2">
      <c r="L2375" s="67"/>
    </row>
    <row r="2376" spans="12:12" x14ac:dyDescent="0.2">
      <c r="L2376" s="67"/>
    </row>
    <row r="2377" spans="12:12" x14ac:dyDescent="0.2">
      <c r="L2377" s="67"/>
    </row>
    <row r="2378" spans="12:12" x14ac:dyDescent="0.2">
      <c r="L2378" s="67"/>
    </row>
    <row r="2379" spans="12:12" x14ac:dyDescent="0.2">
      <c r="L2379" s="67"/>
    </row>
    <row r="2380" spans="12:12" x14ac:dyDescent="0.2">
      <c r="L2380" s="67"/>
    </row>
    <row r="2381" spans="12:12" x14ac:dyDescent="0.2">
      <c r="L2381" s="67"/>
    </row>
    <row r="2382" spans="12:12" x14ac:dyDescent="0.2">
      <c r="L2382" s="67"/>
    </row>
    <row r="2383" spans="12:12" x14ac:dyDescent="0.2">
      <c r="L2383" s="67"/>
    </row>
    <row r="2384" spans="12:12" x14ac:dyDescent="0.2">
      <c r="L2384" s="67"/>
    </row>
    <row r="2385" spans="12:12" x14ac:dyDescent="0.2">
      <c r="L2385" s="67"/>
    </row>
    <row r="2389" spans="12:12" x14ac:dyDescent="0.2">
      <c r="L2389" s="67"/>
    </row>
    <row r="2390" spans="12:12" x14ac:dyDescent="0.2">
      <c r="L2390" s="67"/>
    </row>
    <row r="2391" spans="12:12" x14ac:dyDescent="0.2">
      <c r="L2391" s="67"/>
    </row>
    <row r="2392" spans="12:12" x14ac:dyDescent="0.2">
      <c r="L2392" s="67"/>
    </row>
    <row r="2393" spans="12:12" x14ac:dyDescent="0.2">
      <c r="L2393" s="67"/>
    </row>
    <row r="2394" spans="12:12" x14ac:dyDescent="0.2">
      <c r="L2394" s="67"/>
    </row>
    <row r="2395" spans="12:12" x14ac:dyDescent="0.2">
      <c r="L2395" s="67"/>
    </row>
    <row r="2396" spans="12:12" x14ac:dyDescent="0.2">
      <c r="L2396" s="67"/>
    </row>
    <row r="2397" spans="12:12" x14ac:dyDescent="0.2">
      <c r="L2397" s="67"/>
    </row>
    <row r="2398" spans="12:12" x14ac:dyDescent="0.2">
      <c r="L2398" s="67"/>
    </row>
    <row r="2399" spans="12:12" x14ac:dyDescent="0.2">
      <c r="L2399" s="67"/>
    </row>
    <row r="2400" spans="12:12" x14ac:dyDescent="0.2">
      <c r="L2400" s="67"/>
    </row>
    <row r="2401" spans="12:12" x14ac:dyDescent="0.2">
      <c r="L2401" s="67"/>
    </row>
    <row r="2402" spans="12:12" x14ac:dyDescent="0.2">
      <c r="L2402" s="67"/>
    </row>
    <row r="2403" spans="12:12" x14ac:dyDescent="0.2">
      <c r="L2403" s="67"/>
    </row>
    <row r="2404" spans="12:12" x14ac:dyDescent="0.2">
      <c r="L2404" s="67"/>
    </row>
    <row r="2405" spans="12:12" x14ac:dyDescent="0.2">
      <c r="L2405" s="67"/>
    </row>
    <row r="2406" spans="12:12" x14ac:dyDescent="0.2">
      <c r="L2406" s="67"/>
    </row>
    <row r="2407" spans="12:12" x14ac:dyDescent="0.2">
      <c r="L2407" s="67"/>
    </row>
    <row r="2408" spans="12:12" x14ac:dyDescent="0.2">
      <c r="L2408" s="67"/>
    </row>
    <row r="2409" spans="12:12" x14ac:dyDescent="0.2">
      <c r="L2409" s="67"/>
    </row>
    <row r="2410" spans="12:12" x14ac:dyDescent="0.2">
      <c r="L2410" s="67"/>
    </row>
    <row r="2411" spans="12:12" x14ac:dyDescent="0.2">
      <c r="L2411" s="67"/>
    </row>
    <row r="2412" spans="12:12" x14ac:dyDescent="0.2">
      <c r="L2412" s="67"/>
    </row>
    <row r="2413" spans="12:12" x14ac:dyDescent="0.2">
      <c r="L2413" s="67"/>
    </row>
    <row r="2414" spans="12:12" x14ac:dyDescent="0.2">
      <c r="L2414" s="67"/>
    </row>
    <row r="2415" spans="12:12" x14ac:dyDescent="0.2">
      <c r="L2415" s="67"/>
    </row>
    <row r="2416" spans="12:12" x14ac:dyDescent="0.2">
      <c r="L2416" s="67"/>
    </row>
    <row r="2417" spans="12:12" x14ac:dyDescent="0.2">
      <c r="L2417" s="67"/>
    </row>
    <row r="2418" spans="12:12" x14ac:dyDescent="0.2">
      <c r="L2418" s="67"/>
    </row>
    <row r="2419" spans="12:12" x14ac:dyDescent="0.2">
      <c r="L2419" s="67"/>
    </row>
    <row r="2420" spans="12:12" x14ac:dyDescent="0.2">
      <c r="L2420" s="67"/>
    </row>
    <row r="2421" spans="12:12" x14ac:dyDescent="0.2">
      <c r="L2421" s="67"/>
    </row>
    <row r="2422" spans="12:12" x14ac:dyDescent="0.2">
      <c r="L2422" s="67"/>
    </row>
    <row r="2423" spans="12:12" x14ac:dyDescent="0.2">
      <c r="L2423" s="67"/>
    </row>
    <row r="2424" spans="12:12" x14ac:dyDescent="0.2">
      <c r="L2424" s="67"/>
    </row>
    <row r="2425" spans="12:12" x14ac:dyDescent="0.2">
      <c r="L2425" s="67"/>
    </row>
    <row r="2426" spans="12:12" x14ac:dyDescent="0.2">
      <c r="L2426" s="67"/>
    </row>
    <row r="2427" spans="12:12" x14ac:dyDescent="0.2">
      <c r="L2427" s="67"/>
    </row>
    <row r="2428" spans="12:12" x14ac:dyDescent="0.2">
      <c r="L2428" s="67"/>
    </row>
    <row r="2429" spans="12:12" x14ac:dyDescent="0.2">
      <c r="L2429" s="67"/>
    </row>
    <row r="2430" spans="12:12" x14ac:dyDescent="0.2">
      <c r="L2430" s="67"/>
    </row>
    <row r="2431" spans="12:12" x14ac:dyDescent="0.2">
      <c r="L2431" s="67"/>
    </row>
    <row r="2432" spans="12:12" x14ac:dyDescent="0.2">
      <c r="L2432" s="67"/>
    </row>
    <row r="2433" spans="12:12" x14ac:dyDescent="0.2">
      <c r="L2433" s="67"/>
    </row>
    <row r="2434" spans="12:12" x14ac:dyDescent="0.2">
      <c r="L2434" s="67"/>
    </row>
    <row r="2435" spans="12:12" x14ac:dyDescent="0.2">
      <c r="L2435" s="67"/>
    </row>
    <row r="2436" spans="12:12" x14ac:dyDescent="0.2">
      <c r="L2436" s="67"/>
    </row>
    <row r="2437" spans="12:12" x14ac:dyDescent="0.2">
      <c r="L2437" s="67"/>
    </row>
    <row r="2438" spans="12:12" x14ac:dyDescent="0.2">
      <c r="L2438" s="67"/>
    </row>
    <row r="2439" spans="12:12" x14ac:dyDescent="0.2">
      <c r="L2439" s="67"/>
    </row>
    <row r="2440" spans="12:12" x14ac:dyDescent="0.2">
      <c r="L2440" s="67"/>
    </row>
    <row r="2441" spans="12:12" x14ac:dyDescent="0.2">
      <c r="L2441" s="67"/>
    </row>
    <row r="2442" spans="12:12" x14ac:dyDescent="0.2">
      <c r="L2442" s="67"/>
    </row>
    <row r="2443" spans="12:12" x14ac:dyDescent="0.2">
      <c r="L2443" s="67"/>
    </row>
    <row r="2444" spans="12:12" x14ac:dyDescent="0.2">
      <c r="L2444" s="67"/>
    </row>
    <row r="2445" spans="12:12" x14ac:dyDescent="0.2">
      <c r="L2445" s="67"/>
    </row>
    <row r="2446" spans="12:12" x14ac:dyDescent="0.2">
      <c r="L2446" s="67"/>
    </row>
    <row r="2447" spans="12:12" x14ac:dyDescent="0.2">
      <c r="L2447" s="67"/>
    </row>
    <row r="2448" spans="12:12" x14ac:dyDescent="0.2">
      <c r="L2448" s="67"/>
    </row>
    <row r="2449" spans="12:12" x14ac:dyDescent="0.2">
      <c r="L2449" s="67"/>
    </row>
    <row r="2450" spans="12:12" x14ac:dyDescent="0.2">
      <c r="L2450" s="67"/>
    </row>
    <row r="2451" spans="12:12" x14ac:dyDescent="0.2">
      <c r="L2451" s="67"/>
    </row>
    <row r="2452" spans="12:12" x14ac:dyDescent="0.2">
      <c r="L2452" s="67"/>
    </row>
    <row r="2453" spans="12:12" x14ac:dyDescent="0.2">
      <c r="L2453" s="67"/>
    </row>
    <row r="2454" spans="12:12" x14ac:dyDescent="0.2">
      <c r="L2454" s="67"/>
    </row>
    <row r="2455" spans="12:12" x14ac:dyDescent="0.2">
      <c r="L2455" s="67"/>
    </row>
    <row r="2456" spans="12:12" x14ac:dyDescent="0.2">
      <c r="L2456" s="67"/>
    </row>
    <row r="2457" spans="12:12" x14ac:dyDescent="0.2">
      <c r="L2457" s="67"/>
    </row>
    <row r="2458" spans="12:12" x14ac:dyDescent="0.2">
      <c r="L2458" s="67"/>
    </row>
    <row r="2459" spans="12:12" x14ac:dyDescent="0.2">
      <c r="L2459" s="67"/>
    </row>
    <row r="2460" spans="12:12" x14ac:dyDescent="0.2">
      <c r="L2460" s="67"/>
    </row>
    <row r="2461" spans="12:12" x14ac:dyDescent="0.2">
      <c r="L2461" s="67"/>
    </row>
    <row r="2462" spans="12:12" x14ac:dyDescent="0.2">
      <c r="L2462" s="67"/>
    </row>
    <row r="2463" spans="12:12" x14ac:dyDescent="0.2">
      <c r="L2463" s="67"/>
    </row>
    <row r="2464" spans="12:12" x14ac:dyDescent="0.2">
      <c r="L2464" s="67"/>
    </row>
    <row r="2465" spans="12:12" x14ac:dyDescent="0.2">
      <c r="L2465" s="67"/>
    </row>
    <row r="2466" spans="12:12" x14ac:dyDescent="0.2">
      <c r="L2466" s="67"/>
    </row>
    <row r="2467" spans="12:12" x14ac:dyDescent="0.2">
      <c r="L2467" s="67"/>
    </row>
    <row r="2468" spans="12:12" x14ac:dyDescent="0.2">
      <c r="L2468" s="67"/>
    </row>
    <row r="2469" spans="12:12" x14ac:dyDescent="0.2">
      <c r="L2469" s="67"/>
    </row>
    <row r="2470" spans="12:12" x14ac:dyDescent="0.2">
      <c r="L2470" s="67"/>
    </row>
    <row r="2471" spans="12:12" x14ac:dyDescent="0.2">
      <c r="L2471" s="67"/>
    </row>
    <row r="2472" spans="12:12" x14ac:dyDescent="0.2">
      <c r="L2472" s="67"/>
    </row>
    <row r="2473" spans="12:12" x14ac:dyDescent="0.2">
      <c r="L2473" s="67"/>
    </row>
    <row r="2474" spans="12:12" x14ac:dyDescent="0.2">
      <c r="L2474" s="67"/>
    </row>
    <row r="2475" spans="12:12" x14ac:dyDescent="0.2">
      <c r="L2475" s="67"/>
    </row>
    <row r="2476" spans="12:12" x14ac:dyDescent="0.2">
      <c r="L2476" s="67"/>
    </row>
    <row r="2477" spans="12:12" x14ac:dyDescent="0.2">
      <c r="L2477" s="67"/>
    </row>
    <row r="2478" spans="12:12" x14ac:dyDescent="0.2">
      <c r="L2478" s="67"/>
    </row>
    <row r="2479" spans="12:12" x14ac:dyDescent="0.2">
      <c r="L2479" s="67"/>
    </row>
    <row r="2480" spans="12:12" x14ac:dyDescent="0.2">
      <c r="L2480" s="67"/>
    </row>
    <row r="2481" spans="12:12" x14ac:dyDescent="0.2">
      <c r="L2481" s="67"/>
    </row>
    <row r="2482" spans="12:12" x14ac:dyDescent="0.2">
      <c r="L2482" s="67"/>
    </row>
    <row r="2483" spans="12:12" x14ac:dyDescent="0.2">
      <c r="L2483" s="67"/>
    </row>
    <row r="2536" spans="12:12" x14ac:dyDescent="0.2">
      <c r="L2536" s="67"/>
    </row>
    <row r="2537" spans="12:12" x14ac:dyDescent="0.2">
      <c r="L2537" s="67"/>
    </row>
    <row r="2538" spans="12:12" x14ac:dyDescent="0.2">
      <c r="L2538" s="67"/>
    </row>
    <row r="2539" spans="12:12" x14ac:dyDescent="0.2">
      <c r="L2539" s="67"/>
    </row>
    <row r="2540" spans="12:12" x14ac:dyDescent="0.2">
      <c r="L2540" s="67"/>
    </row>
    <row r="2541" spans="12:12" x14ac:dyDescent="0.2">
      <c r="L2541" s="67"/>
    </row>
    <row r="2542" spans="12:12" x14ac:dyDescent="0.2">
      <c r="L2542" s="67"/>
    </row>
    <row r="2543" spans="12:12" x14ac:dyDescent="0.2">
      <c r="L2543" s="67"/>
    </row>
    <row r="2544" spans="12:12" x14ac:dyDescent="0.2">
      <c r="L2544" s="67"/>
    </row>
    <row r="2545" spans="12:12" x14ac:dyDescent="0.2">
      <c r="L2545" s="67"/>
    </row>
    <row r="2546" spans="12:12" x14ac:dyDescent="0.2">
      <c r="L2546" s="67"/>
    </row>
    <row r="2547" spans="12:12" x14ac:dyDescent="0.2">
      <c r="L2547" s="67"/>
    </row>
    <row r="2548" spans="12:12" x14ac:dyDescent="0.2">
      <c r="L2548" s="67"/>
    </row>
    <row r="2549" spans="12:12" x14ac:dyDescent="0.2">
      <c r="L2549" s="67"/>
    </row>
    <row r="2550" spans="12:12" x14ac:dyDescent="0.2">
      <c r="L2550" s="67"/>
    </row>
    <row r="2551" spans="12:12" x14ac:dyDescent="0.2">
      <c r="L2551" s="67"/>
    </row>
    <row r="2552" spans="12:12" x14ac:dyDescent="0.2">
      <c r="L2552" s="67"/>
    </row>
    <row r="2553" spans="12:12" x14ac:dyDescent="0.2">
      <c r="L2553" s="67"/>
    </row>
    <row r="2554" spans="12:12" x14ac:dyDescent="0.2">
      <c r="L2554" s="67"/>
    </row>
    <row r="2555" spans="12:12" x14ac:dyDescent="0.2">
      <c r="L2555" s="67"/>
    </row>
    <row r="2556" spans="12:12" x14ac:dyDescent="0.2">
      <c r="L2556" s="67"/>
    </row>
    <row r="2557" spans="12:12" x14ac:dyDescent="0.2">
      <c r="L2557" s="67"/>
    </row>
    <row r="2558" spans="12:12" x14ac:dyDescent="0.2">
      <c r="L2558" s="67"/>
    </row>
    <row r="2559" spans="12:12" x14ac:dyDescent="0.2">
      <c r="L2559" s="67"/>
    </row>
    <row r="2560" spans="12:12" x14ac:dyDescent="0.2">
      <c r="L2560" s="67"/>
    </row>
    <row r="2561" spans="12:12" x14ac:dyDescent="0.2">
      <c r="L2561" s="67"/>
    </row>
    <row r="2562" spans="12:12" x14ac:dyDescent="0.2">
      <c r="L2562" s="67"/>
    </row>
    <row r="2563" spans="12:12" x14ac:dyDescent="0.2">
      <c r="L2563" s="67"/>
    </row>
    <row r="2564" spans="12:12" x14ac:dyDescent="0.2">
      <c r="L2564" s="67"/>
    </row>
    <row r="2565" spans="12:12" x14ac:dyDescent="0.2">
      <c r="L2565" s="67"/>
    </row>
    <row r="2566" spans="12:12" x14ac:dyDescent="0.2">
      <c r="L2566" s="67"/>
    </row>
    <row r="2567" spans="12:12" x14ac:dyDescent="0.2">
      <c r="L2567" s="67"/>
    </row>
    <row r="2568" spans="12:12" x14ac:dyDescent="0.2">
      <c r="L2568" s="67"/>
    </row>
    <row r="2569" spans="12:12" x14ac:dyDescent="0.2">
      <c r="L2569" s="67"/>
    </row>
    <row r="2570" spans="12:12" x14ac:dyDescent="0.2">
      <c r="L2570" s="67"/>
    </row>
    <row r="2571" spans="12:12" x14ac:dyDescent="0.2">
      <c r="L2571" s="67"/>
    </row>
    <row r="2572" spans="12:12" x14ac:dyDescent="0.2">
      <c r="L2572" s="67"/>
    </row>
    <row r="2573" spans="12:12" x14ac:dyDescent="0.2">
      <c r="L2573" s="67"/>
    </row>
    <row r="2574" spans="12:12" x14ac:dyDescent="0.2">
      <c r="L2574" s="67"/>
    </row>
    <row r="2575" spans="12:12" x14ac:dyDescent="0.2">
      <c r="L2575" s="67"/>
    </row>
    <row r="2576" spans="12:12" x14ac:dyDescent="0.2">
      <c r="L2576" s="67"/>
    </row>
    <row r="2577" spans="12:12" x14ac:dyDescent="0.2">
      <c r="L2577" s="67"/>
    </row>
    <row r="2578" spans="12:12" x14ac:dyDescent="0.2">
      <c r="L2578" s="67"/>
    </row>
    <row r="2579" spans="12:12" x14ac:dyDescent="0.2">
      <c r="L2579" s="67"/>
    </row>
    <row r="2580" spans="12:12" x14ac:dyDescent="0.2">
      <c r="L2580" s="67"/>
    </row>
    <row r="2581" spans="12:12" x14ac:dyDescent="0.2">
      <c r="L2581" s="67"/>
    </row>
    <row r="2582" spans="12:12" x14ac:dyDescent="0.2">
      <c r="L2582" s="67"/>
    </row>
    <row r="2583" spans="12:12" x14ac:dyDescent="0.2">
      <c r="L2583" s="67"/>
    </row>
    <row r="2584" spans="12:12" x14ac:dyDescent="0.2">
      <c r="L2584" s="67"/>
    </row>
    <row r="2585" spans="12:12" x14ac:dyDescent="0.2">
      <c r="L2585" s="67"/>
    </row>
    <row r="2586" spans="12:12" x14ac:dyDescent="0.2">
      <c r="L2586" s="67"/>
    </row>
    <row r="2587" spans="12:12" x14ac:dyDescent="0.2">
      <c r="L2587" s="67"/>
    </row>
    <row r="2588" spans="12:12" x14ac:dyDescent="0.2">
      <c r="L2588" s="67"/>
    </row>
    <row r="2589" spans="12:12" x14ac:dyDescent="0.2">
      <c r="L2589" s="67"/>
    </row>
    <row r="2590" spans="12:12" x14ac:dyDescent="0.2">
      <c r="L2590" s="67"/>
    </row>
    <row r="2591" spans="12:12" x14ac:dyDescent="0.2">
      <c r="L2591" s="67"/>
    </row>
    <row r="2592" spans="12:12" x14ac:dyDescent="0.2">
      <c r="L2592" s="67"/>
    </row>
    <row r="2593" spans="12:12" x14ac:dyDescent="0.2">
      <c r="L2593" s="67"/>
    </row>
    <row r="2594" spans="12:12" x14ac:dyDescent="0.2">
      <c r="L2594" s="67"/>
    </row>
    <row r="2595" spans="12:12" x14ac:dyDescent="0.2">
      <c r="L2595" s="67"/>
    </row>
    <row r="2596" spans="12:12" x14ac:dyDescent="0.2">
      <c r="L2596" s="67"/>
    </row>
    <row r="2597" spans="12:12" x14ac:dyDescent="0.2">
      <c r="L2597" s="67"/>
    </row>
    <row r="2598" spans="12:12" x14ac:dyDescent="0.2">
      <c r="L2598" s="67"/>
    </row>
    <row r="2599" spans="12:12" x14ac:dyDescent="0.2">
      <c r="L2599" s="67"/>
    </row>
    <row r="2600" spans="12:12" x14ac:dyDescent="0.2">
      <c r="L2600" s="67"/>
    </row>
    <row r="2601" spans="12:12" x14ac:dyDescent="0.2">
      <c r="L2601" s="67"/>
    </row>
    <row r="2602" spans="12:12" x14ac:dyDescent="0.2">
      <c r="L2602" s="67"/>
    </row>
    <row r="2603" spans="12:12" x14ac:dyDescent="0.2">
      <c r="L2603" s="67"/>
    </row>
    <row r="2604" spans="12:12" x14ac:dyDescent="0.2">
      <c r="L2604" s="67"/>
    </row>
    <row r="2605" spans="12:12" x14ac:dyDescent="0.2">
      <c r="L2605" s="67"/>
    </row>
    <row r="2606" spans="12:12" x14ac:dyDescent="0.2">
      <c r="L2606" s="67"/>
    </row>
    <row r="2607" spans="12:12" x14ac:dyDescent="0.2">
      <c r="L2607" s="67"/>
    </row>
    <row r="2608" spans="12:12" x14ac:dyDescent="0.2">
      <c r="L2608" s="67"/>
    </row>
    <row r="2609" spans="12:12" x14ac:dyDescent="0.2">
      <c r="L2609" s="67"/>
    </row>
    <row r="2610" spans="12:12" x14ac:dyDescent="0.2">
      <c r="L2610" s="67"/>
    </row>
    <row r="2611" spans="12:12" x14ac:dyDescent="0.2">
      <c r="L2611" s="67"/>
    </row>
    <row r="2612" spans="12:12" x14ac:dyDescent="0.2">
      <c r="L2612" s="67"/>
    </row>
    <row r="2613" spans="12:12" x14ac:dyDescent="0.2">
      <c r="L2613" s="67"/>
    </row>
    <row r="2614" spans="12:12" x14ac:dyDescent="0.2">
      <c r="L2614" s="67"/>
    </row>
    <row r="2615" spans="12:12" x14ac:dyDescent="0.2">
      <c r="L2615" s="67"/>
    </row>
    <row r="2616" spans="12:12" x14ac:dyDescent="0.2">
      <c r="L2616" s="67"/>
    </row>
    <row r="2617" spans="12:12" x14ac:dyDescent="0.2">
      <c r="L2617" s="67"/>
    </row>
    <row r="2618" spans="12:12" x14ac:dyDescent="0.2">
      <c r="L2618" s="67"/>
    </row>
    <row r="2619" spans="12:12" x14ac:dyDescent="0.2">
      <c r="L2619" s="67"/>
    </row>
    <row r="2620" spans="12:12" x14ac:dyDescent="0.2">
      <c r="L2620" s="67"/>
    </row>
    <row r="2621" spans="12:12" x14ac:dyDescent="0.2">
      <c r="L2621" s="67"/>
    </row>
    <row r="2622" spans="12:12" x14ac:dyDescent="0.2">
      <c r="L2622" s="67"/>
    </row>
    <row r="2623" spans="12:12" x14ac:dyDescent="0.2">
      <c r="L2623" s="67"/>
    </row>
    <row r="2624" spans="12:12" x14ac:dyDescent="0.2">
      <c r="L2624" s="67"/>
    </row>
    <row r="2625" spans="12:12" x14ac:dyDescent="0.2">
      <c r="L2625" s="67"/>
    </row>
    <row r="2626" spans="12:12" x14ac:dyDescent="0.2">
      <c r="L2626" s="67"/>
    </row>
    <row r="2627" spans="12:12" x14ac:dyDescent="0.2">
      <c r="L2627" s="67"/>
    </row>
    <row r="2628" spans="12:12" x14ac:dyDescent="0.2">
      <c r="L2628" s="67"/>
    </row>
    <row r="2629" spans="12:12" x14ac:dyDescent="0.2">
      <c r="L2629" s="67"/>
    </row>
    <row r="2630" spans="12:12" x14ac:dyDescent="0.2">
      <c r="L2630" s="67"/>
    </row>
    <row r="2631" spans="12:12" x14ac:dyDescent="0.2">
      <c r="L2631" s="67"/>
    </row>
    <row r="2632" spans="12:12" x14ac:dyDescent="0.2">
      <c r="L2632" s="67"/>
    </row>
    <row r="2633" spans="12:12" x14ac:dyDescent="0.2">
      <c r="L2633" s="67"/>
    </row>
    <row r="2634" spans="12:12" x14ac:dyDescent="0.2">
      <c r="L2634" s="67"/>
    </row>
    <row r="2635" spans="12:12" x14ac:dyDescent="0.2">
      <c r="L2635" s="67"/>
    </row>
    <row r="2636" spans="12:12" x14ac:dyDescent="0.2">
      <c r="L2636" s="67"/>
    </row>
    <row r="2637" spans="12:12" x14ac:dyDescent="0.2">
      <c r="L2637" s="67"/>
    </row>
    <row r="2638" spans="12:12" x14ac:dyDescent="0.2">
      <c r="L2638" s="67"/>
    </row>
    <row r="2639" spans="12:12" x14ac:dyDescent="0.2">
      <c r="L2639" s="67"/>
    </row>
    <row r="2640" spans="12:12" x14ac:dyDescent="0.2">
      <c r="L2640" s="67"/>
    </row>
    <row r="2641" spans="12:12" x14ac:dyDescent="0.2">
      <c r="L2641" s="67"/>
    </row>
    <row r="2642" spans="12:12" x14ac:dyDescent="0.2">
      <c r="L2642" s="67"/>
    </row>
    <row r="2643" spans="12:12" x14ac:dyDescent="0.2">
      <c r="L2643" s="67"/>
    </row>
    <row r="2644" spans="12:12" x14ac:dyDescent="0.2">
      <c r="L2644" s="67"/>
    </row>
    <row r="2645" spans="12:12" x14ac:dyDescent="0.2">
      <c r="L2645" s="67"/>
    </row>
    <row r="2646" spans="12:12" x14ac:dyDescent="0.2">
      <c r="L2646" s="67"/>
    </row>
    <row r="2647" spans="12:12" x14ac:dyDescent="0.2">
      <c r="L2647" s="67"/>
    </row>
    <row r="2648" spans="12:12" x14ac:dyDescent="0.2">
      <c r="L2648" s="67"/>
    </row>
    <row r="2649" spans="12:12" x14ac:dyDescent="0.2">
      <c r="L2649" s="67"/>
    </row>
    <row r="2650" spans="12:12" x14ac:dyDescent="0.2">
      <c r="L2650" s="67"/>
    </row>
    <row r="2651" spans="12:12" x14ac:dyDescent="0.2">
      <c r="L2651" s="67"/>
    </row>
    <row r="2652" spans="12:12" x14ac:dyDescent="0.2">
      <c r="L2652" s="67"/>
    </row>
    <row r="2653" spans="12:12" x14ac:dyDescent="0.2">
      <c r="L2653" s="67"/>
    </row>
    <row r="2654" spans="12:12" x14ac:dyDescent="0.2">
      <c r="L2654" s="67"/>
    </row>
    <row r="2655" spans="12:12" x14ac:dyDescent="0.2">
      <c r="L2655" s="67"/>
    </row>
    <row r="2656" spans="12:12" x14ac:dyDescent="0.2">
      <c r="L2656" s="67"/>
    </row>
    <row r="2657" spans="12:12" x14ac:dyDescent="0.2">
      <c r="L2657" s="67"/>
    </row>
    <row r="2658" spans="12:12" x14ac:dyDescent="0.2">
      <c r="L2658" s="67"/>
    </row>
    <row r="2659" spans="12:12" x14ac:dyDescent="0.2">
      <c r="L2659" s="67"/>
    </row>
    <row r="2660" spans="12:12" x14ac:dyDescent="0.2">
      <c r="L2660" s="67"/>
    </row>
    <row r="2661" spans="12:12" x14ac:dyDescent="0.2">
      <c r="L2661" s="67"/>
    </row>
    <row r="2662" spans="12:12" x14ac:dyDescent="0.2">
      <c r="L2662" s="67"/>
    </row>
    <row r="2663" spans="12:12" x14ac:dyDescent="0.2">
      <c r="L2663" s="67"/>
    </row>
    <row r="2664" spans="12:12" x14ac:dyDescent="0.2">
      <c r="L2664" s="67"/>
    </row>
    <row r="2665" spans="12:12" x14ac:dyDescent="0.2">
      <c r="L2665" s="67"/>
    </row>
    <row r="2666" spans="12:12" x14ac:dyDescent="0.2">
      <c r="L2666" s="67"/>
    </row>
    <row r="2667" spans="12:12" x14ac:dyDescent="0.2">
      <c r="L2667" s="67"/>
    </row>
    <row r="2668" spans="12:12" x14ac:dyDescent="0.2">
      <c r="L2668" s="67"/>
    </row>
    <row r="2669" spans="12:12" x14ac:dyDescent="0.2">
      <c r="L2669" s="67"/>
    </row>
    <row r="2670" spans="12:12" x14ac:dyDescent="0.2">
      <c r="L2670" s="67"/>
    </row>
    <row r="2671" spans="12:12" x14ac:dyDescent="0.2">
      <c r="L2671" s="67"/>
    </row>
    <row r="2672" spans="12:12" x14ac:dyDescent="0.2">
      <c r="L2672" s="67"/>
    </row>
    <row r="2673" spans="12:12" x14ac:dyDescent="0.2">
      <c r="L2673" s="67"/>
    </row>
    <row r="2674" spans="12:12" x14ac:dyDescent="0.2">
      <c r="L2674" s="67"/>
    </row>
    <row r="2675" spans="12:12" x14ac:dyDescent="0.2">
      <c r="L2675" s="67"/>
    </row>
    <row r="2676" spans="12:12" x14ac:dyDescent="0.2">
      <c r="L2676" s="67"/>
    </row>
    <row r="2677" spans="12:12" x14ac:dyDescent="0.2">
      <c r="L2677" s="67"/>
    </row>
    <row r="2678" spans="12:12" x14ac:dyDescent="0.2">
      <c r="L2678" s="67"/>
    </row>
    <row r="2679" spans="12:12" x14ac:dyDescent="0.2">
      <c r="L2679" s="67"/>
    </row>
    <row r="2680" spans="12:12" x14ac:dyDescent="0.2">
      <c r="L2680" s="67"/>
    </row>
    <row r="2681" spans="12:12" x14ac:dyDescent="0.2">
      <c r="L2681" s="67"/>
    </row>
    <row r="2682" spans="12:12" x14ac:dyDescent="0.2">
      <c r="L2682" s="67"/>
    </row>
    <row r="2683" spans="12:12" x14ac:dyDescent="0.2">
      <c r="L2683" s="67"/>
    </row>
    <row r="2684" spans="12:12" x14ac:dyDescent="0.2">
      <c r="L2684" s="67"/>
    </row>
    <row r="2685" spans="12:12" x14ac:dyDescent="0.2">
      <c r="L2685" s="67"/>
    </row>
    <row r="2686" spans="12:12" x14ac:dyDescent="0.2">
      <c r="L2686" s="67"/>
    </row>
    <row r="2687" spans="12:12" x14ac:dyDescent="0.2">
      <c r="L2687" s="67"/>
    </row>
    <row r="2688" spans="12:12" x14ac:dyDescent="0.2">
      <c r="L2688" s="67"/>
    </row>
    <row r="2689" spans="12:12" x14ac:dyDescent="0.2">
      <c r="L2689" s="67"/>
    </row>
    <row r="2690" spans="12:12" x14ac:dyDescent="0.2">
      <c r="L2690" s="67"/>
    </row>
    <row r="2691" spans="12:12" x14ac:dyDescent="0.2">
      <c r="L2691" s="67"/>
    </row>
    <row r="2692" spans="12:12" x14ac:dyDescent="0.2">
      <c r="L2692" s="67"/>
    </row>
    <row r="2693" spans="12:12" x14ac:dyDescent="0.2">
      <c r="L2693" s="67"/>
    </row>
    <row r="2694" spans="12:12" x14ac:dyDescent="0.2">
      <c r="L2694" s="67"/>
    </row>
    <row r="2695" spans="12:12" x14ac:dyDescent="0.2">
      <c r="L2695" s="67"/>
    </row>
    <row r="2696" spans="12:12" x14ac:dyDescent="0.2">
      <c r="L2696" s="67"/>
    </row>
    <row r="2697" spans="12:12" x14ac:dyDescent="0.2">
      <c r="L2697" s="67"/>
    </row>
    <row r="2698" spans="12:12" x14ac:dyDescent="0.2">
      <c r="L2698" s="67"/>
    </row>
    <row r="2699" spans="12:12" x14ac:dyDescent="0.2">
      <c r="L2699" s="67"/>
    </row>
    <row r="2700" spans="12:12" x14ac:dyDescent="0.2">
      <c r="L2700" s="67"/>
    </row>
    <row r="2701" spans="12:12" x14ac:dyDescent="0.2">
      <c r="L2701" s="67"/>
    </row>
    <row r="2702" spans="12:12" x14ac:dyDescent="0.2">
      <c r="L2702" s="67"/>
    </row>
    <row r="2703" spans="12:12" x14ac:dyDescent="0.2">
      <c r="L2703" s="67"/>
    </row>
    <row r="2704" spans="12:12" x14ac:dyDescent="0.2">
      <c r="L2704" s="67"/>
    </row>
    <row r="2705" spans="12:12" x14ac:dyDescent="0.2">
      <c r="L2705" s="67"/>
    </row>
    <row r="2706" spans="12:12" x14ac:dyDescent="0.2">
      <c r="L2706" s="67"/>
    </row>
    <row r="2707" spans="12:12" x14ac:dyDescent="0.2">
      <c r="L2707" s="67"/>
    </row>
    <row r="2708" spans="12:12" x14ac:dyDescent="0.2">
      <c r="L2708" s="67"/>
    </row>
    <row r="2709" spans="12:12" x14ac:dyDescent="0.2">
      <c r="L2709" s="67"/>
    </row>
    <row r="2710" spans="12:12" x14ac:dyDescent="0.2">
      <c r="L2710" s="67"/>
    </row>
    <row r="2711" spans="12:12" x14ac:dyDescent="0.2">
      <c r="L2711" s="67"/>
    </row>
    <row r="2712" spans="12:12" x14ac:dyDescent="0.2">
      <c r="L2712" s="67"/>
    </row>
    <row r="2713" spans="12:12" x14ac:dyDescent="0.2">
      <c r="L2713" s="67"/>
    </row>
    <row r="2714" spans="12:12" x14ac:dyDescent="0.2">
      <c r="L2714" s="67"/>
    </row>
    <row r="2715" spans="12:12" x14ac:dyDescent="0.2">
      <c r="L2715" s="67"/>
    </row>
    <row r="2716" spans="12:12" x14ac:dyDescent="0.2">
      <c r="L2716" s="67"/>
    </row>
    <row r="2717" spans="12:12" x14ac:dyDescent="0.2">
      <c r="L2717" s="67"/>
    </row>
    <row r="2718" spans="12:12" x14ac:dyDescent="0.2">
      <c r="L2718" s="67"/>
    </row>
    <row r="2719" spans="12:12" x14ac:dyDescent="0.2">
      <c r="L2719" s="67"/>
    </row>
    <row r="2720" spans="12:12" x14ac:dyDescent="0.2">
      <c r="L2720" s="67"/>
    </row>
    <row r="2721" spans="12:12" x14ac:dyDescent="0.2">
      <c r="L2721" s="67"/>
    </row>
    <row r="2722" spans="12:12" x14ac:dyDescent="0.2">
      <c r="L2722" s="67"/>
    </row>
    <row r="2723" spans="12:12" x14ac:dyDescent="0.2">
      <c r="L2723" s="67"/>
    </row>
    <row r="2724" spans="12:12" x14ac:dyDescent="0.2">
      <c r="L2724" s="67"/>
    </row>
    <row r="2725" spans="12:12" x14ac:dyDescent="0.2">
      <c r="L2725" s="67"/>
    </row>
    <row r="2726" spans="12:12" x14ac:dyDescent="0.2">
      <c r="L2726" s="67"/>
    </row>
    <row r="2727" spans="12:12" x14ac:dyDescent="0.2">
      <c r="L2727" s="67"/>
    </row>
    <row r="2728" spans="12:12" x14ac:dyDescent="0.2">
      <c r="L2728" s="67"/>
    </row>
    <row r="2729" spans="12:12" x14ac:dyDescent="0.2">
      <c r="L2729" s="67"/>
    </row>
    <row r="2730" spans="12:12" x14ac:dyDescent="0.2">
      <c r="L2730" s="67"/>
    </row>
    <row r="2731" spans="12:12" x14ac:dyDescent="0.2">
      <c r="L2731" s="67"/>
    </row>
    <row r="2732" spans="12:12" x14ac:dyDescent="0.2">
      <c r="L2732" s="67"/>
    </row>
    <row r="2733" spans="12:12" x14ac:dyDescent="0.2">
      <c r="L2733" s="67"/>
    </row>
    <row r="2734" spans="12:12" x14ac:dyDescent="0.2">
      <c r="L2734" s="67"/>
    </row>
    <row r="2735" spans="12:12" x14ac:dyDescent="0.2">
      <c r="L2735" s="67"/>
    </row>
    <row r="2736" spans="12:12" x14ac:dyDescent="0.2">
      <c r="L2736" s="67"/>
    </row>
    <row r="2737" spans="12:12" x14ac:dyDescent="0.2">
      <c r="L2737" s="67"/>
    </row>
    <row r="2738" spans="12:12" x14ac:dyDescent="0.2">
      <c r="L2738" s="67"/>
    </row>
    <row r="2739" spans="12:12" x14ac:dyDescent="0.2">
      <c r="L2739" s="67"/>
    </row>
    <row r="2740" spans="12:12" x14ac:dyDescent="0.2">
      <c r="L2740" s="67"/>
    </row>
    <row r="2741" spans="12:12" x14ac:dyDescent="0.2">
      <c r="L2741" s="67"/>
    </row>
    <row r="2742" spans="12:12" x14ac:dyDescent="0.2">
      <c r="L2742" s="67"/>
    </row>
    <row r="2743" spans="12:12" x14ac:dyDescent="0.2">
      <c r="L2743" s="67"/>
    </row>
    <row r="2744" spans="12:12" x14ac:dyDescent="0.2">
      <c r="L2744" s="67"/>
    </row>
    <row r="2745" spans="12:12" x14ac:dyDescent="0.2">
      <c r="L2745" s="67"/>
    </row>
    <row r="2746" spans="12:12" x14ac:dyDescent="0.2">
      <c r="L2746" s="67"/>
    </row>
    <row r="2747" spans="12:12" x14ac:dyDescent="0.2">
      <c r="L2747" s="67"/>
    </row>
    <row r="2748" spans="12:12" x14ac:dyDescent="0.2">
      <c r="L2748" s="67"/>
    </row>
    <row r="2749" spans="12:12" x14ac:dyDescent="0.2">
      <c r="L2749" s="67"/>
    </row>
    <row r="2750" spans="12:12" x14ac:dyDescent="0.2">
      <c r="L2750" s="67"/>
    </row>
    <row r="2751" spans="12:12" x14ac:dyDescent="0.2">
      <c r="L2751" s="67"/>
    </row>
    <row r="2752" spans="12:12" x14ac:dyDescent="0.2">
      <c r="L2752" s="67"/>
    </row>
    <row r="2753" spans="12:12" x14ac:dyDescent="0.2">
      <c r="L2753" s="67"/>
    </row>
    <row r="2754" spans="12:12" x14ac:dyDescent="0.2">
      <c r="L2754" s="67"/>
    </row>
    <row r="2755" spans="12:12" x14ac:dyDescent="0.2">
      <c r="L2755" s="67"/>
    </row>
    <row r="2756" spans="12:12" x14ac:dyDescent="0.2">
      <c r="L2756" s="67"/>
    </row>
    <row r="2757" spans="12:12" x14ac:dyDescent="0.2">
      <c r="L2757" s="67"/>
    </row>
    <row r="2758" spans="12:12" x14ac:dyDescent="0.2">
      <c r="L2758" s="67"/>
    </row>
    <row r="2759" spans="12:12" x14ac:dyDescent="0.2">
      <c r="L2759" s="67"/>
    </row>
    <row r="2760" spans="12:12" x14ac:dyDescent="0.2">
      <c r="L2760" s="67"/>
    </row>
    <row r="2761" spans="12:12" x14ac:dyDescent="0.2">
      <c r="L2761" s="67"/>
    </row>
    <row r="2762" spans="12:12" x14ac:dyDescent="0.2">
      <c r="L2762" s="67"/>
    </row>
    <row r="2763" spans="12:12" x14ac:dyDescent="0.2">
      <c r="L2763" s="67"/>
    </row>
    <row r="2764" spans="12:12" x14ac:dyDescent="0.2">
      <c r="L2764" s="67"/>
    </row>
    <row r="2765" spans="12:12" x14ac:dyDescent="0.2">
      <c r="L2765" s="67"/>
    </row>
    <row r="2766" spans="12:12" x14ac:dyDescent="0.2">
      <c r="L2766" s="67"/>
    </row>
    <row r="2767" spans="12:12" x14ac:dyDescent="0.2">
      <c r="L2767" s="67"/>
    </row>
    <row r="2768" spans="12:12" x14ac:dyDescent="0.2">
      <c r="L2768" s="67"/>
    </row>
    <row r="2769" spans="12:12" x14ac:dyDescent="0.2">
      <c r="L2769" s="67"/>
    </row>
    <row r="2770" spans="12:12" x14ac:dyDescent="0.2">
      <c r="L2770" s="67"/>
    </row>
    <row r="2771" spans="12:12" x14ac:dyDescent="0.2">
      <c r="L2771" s="67"/>
    </row>
    <row r="2772" spans="12:12" x14ac:dyDescent="0.2">
      <c r="L2772" s="67"/>
    </row>
    <row r="2773" spans="12:12" x14ac:dyDescent="0.2">
      <c r="L2773" s="67"/>
    </row>
    <row r="2774" spans="12:12" x14ac:dyDescent="0.2">
      <c r="L2774" s="67"/>
    </row>
    <row r="2775" spans="12:12" x14ac:dyDescent="0.2">
      <c r="L2775" s="67"/>
    </row>
    <row r="2776" spans="12:12" x14ac:dyDescent="0.2">
      <c r="L2776" s="67"/>
    </row>
    <row r="2777" spans="12:12" x14ac:dyDescent="0.2">
      <c r="L2777" s="67"/>
    </row>
    <row r="2778" spans="12:12" x14ac:dyDescent="0.2">
      <c r="L2778" s="67"/>
    </row>
    <row r="2779" spans="12:12" x14ac:dyDescent="0.2">
      <c r="L2779" s="67"/>
    </row>
    <row r="2780" spans="12:12" x14ac:dyDescent="0.2">
      <c r="L2780" s="67"/>
    </row>
    <row r="2781" spans="12:12" x14ac:dyDescent="0.2">
      <c r="L2781" s="67"/>
    </row>
    <row r="2782" spans="12:12" x14ac:dyDescent="0.2">
      <c r="L2782" s="67"/>
    </row>
    <row r="2783" spans="12:12" x14ac:dyDescent="0.2">
      <c r="L2783" s="67"/>
    </row>
    <row r="2784" spans="12:12" x14ac:dyDescent="0.2">
      <c r="L2784" s="67"/>
    </row>
    <row r="2785" spans="12:12" x14ac:dyDescent="0.2">
      <c r="L2785" s="67"/>
    </row>
    <row r="2786" spans="12:12" x14ac:dyDescent="0.2">
      <c r="L2786" s="67"/>
    </row>
    <row r="2787" spans="12:12" x14ac:dyDescent="0.2">
      <c r="L2787" s="67"/>
    </row>
    <row r="2788" spans="12:12" x14ac:dyDescent="0.2">
      <c r="L2788" s="67"/>
    </row>
    <row r="2789" spans="12:12" x14ac:dyDescent="0.2">
      <c r="L2789" s="67"/>
    </row>
    <row r="2790" spans="12:12" x14ac:dyDescent="0.2">
      <c r="L2790" s="67"/>
    </row>
    <row r="2791" spans="12:12" x14ac:dyDescent="0.2">
      <c r="L2791" s="67"/>
    </row>
    <row r="2792" spans="12:12" x14ac:dyDescent="0.2">
      <c r="L2792" s="67"/>
    </row>
    <row r="2793" spans="12:12" x14ac:dyDescent="0.2">
      <c r="L2793" s="67"/>
    </row>
    <row r="2794" spans="12:12" x14ac:dyDescent="0.2">
      <c r="L2794" s="67"/>
    </row>
    <row r="2795" spans="12:12" x14ac:dyDescent="0.2">
      <c r="L2795" s="67"/>
    </row>
    <row r="2796" spans="12:12" x14ac:dyDescent="0.2">
      <c r="L2796" s="67"/>
    </row>
    <row r="2797" spans="12:12" x14ac:dyDescent="0.2">
      <c r="L2797" s="67"/>
    </row>
    <row r="2798" spans="12:12" x14ac:dyDescent="0.2">
      <c r="L2798" s="67"/>
    </row>
    <row r="2799" spans="12:12" x14ac:dyDescent="0.2">
      <c r="L2799" s="67"/>
    </row>
    <row r="2800" spans="12:12" x14ac:dyDescent="0.2">
      <c r="L2800" s="67"/>
    </row>
    <row r="2801" spans="12:12" x14ac:dyDescent="0.2">
      <c r="L2801" s="67"/>
    </row>
    <row r="2802" spans="12:12" x14ac:dyDescent="0.2">
      <c r="L2802" s="67"/>
    </row>
    <row r="2803" spans="12:12" x14ac:dyDescent="0.2">
      <c r="L2803" s="67"/>
    </row>
    <row r="2804" spans="12:12" x14ac:dyDescent="0.2">
      <c r="L2804" s="67"/>
    </row>
    <row r="2805" spans="12:12" x14ac:dyDescent="0.2">
      <c r="L2805" s="67"/>
    </row>
    <row r="2806" spans="12:12" x14ac:dyDescent="0.2">
      <c r="L2806" s="67"/>
    </row>
    <row r="2807" spans="12:12" x14ac:dyDescent="0.2">
      <c r="L2807" s="67"/>
    </row>
    <row r="2808" spans="12:12" x14ac:dyDescent="0.2">
      <c r="L2808" s="67"/>
    </row>
    <row r="2809" spans="12:12" x14ac:dyDescent="0.2">
      <c r="L2809" s="67"/>
    </row>
    <row r="2810" spans="12:12" x14ac:dyDescent="0.2">
      <c r="L2810" s="67"/>
    </row>
    <row r="2811" spans="12:12" x14ac:dyDescent="0.2">
      <c r="L2811" s="67"/>
    </row>
    <row r="2812" spans="12:12" x14ac:dyDescent="0.2">
      <c r="L2812" s="67"/>
    </row>
    <row r="2813" spans="12:12" x14ac:dyDescent="0.2">
      <c r="L2813" s="67"/>
    </row>
    <row r="2814" spans="12:12" x14ac:dyDescent="0.2">
      <c r="L2814" s="67"/>
    </row>
    <row r="2815" spans="12:12" x14ac:dyDescent="0.2">
      <c r="L2815" s="67"/>
    </row>
    <row r="2816" spans="12:12" x14ac:dyDescent="0.2">
      <c r="L2816" s="67"/>
    </row>
    <row r="2817" spans="12:12" x14ac:dyDescent="0.2">
      <c r="L2817" s="67"/>
    </row>
    <row r="2818" spans="12:12" x14ac:dyDescent="0.2">
      <c r="L2818" s="67"/>
    </row>
    <row r="2819" spans="12:12" x14ac:dyDescent="0.2">
      <c r="L2819" s="67"/>
    </row>
    <row r="2820" spans="12:12" x14ac:dyDescent="0.2">
      <c r="L2820" s="67"/>
    </row>
    <row r="2821" spans="12:12" x14ac:dyDescent="0.2">
      <c r="L2821" s="67"/>
    </row>
    <row r="2822" spans="12:12" x14ac:dyDescent="0.2">
      <c r="L2822" s="67"/>
    </row>
    <row r="2823" spans="12:12" x14ac:dyDescent="0.2">
      <c r="L2823" s="67"/>
    </row>
    <row r="2824" spans="12:12" x14ac:dyDescent="0.2">
      <c r="L2824" s="67"/>
    </row>
    <row r="2825" spans="12:12" x14ac:dyDescent="0.2">
      <c r="L2825" s="67"/>
    </row>
    <row r="2826" spans="12:12" x14ac:dyDescent="0.2">
      <c r="L2826" s="67"/>
    </row>
    <row r="2827" spans="12:12" x14ac:dyDescent="0.2">
      <c r="L2827" s="67"/>
    </row>
    <row r="2828" spans="12:12" x14ac:dyDescent="0.2">
      <c r="L2828" s="67"/>
    </row>
    <row r="2829" spans="12:12" x14ac:dyDescent="0.2">
      <c r="L2829" s="67"/>
    </row>
    <row r="2830" spans="12:12" x14ac:dyDescent="0.2">
      <c r="L2830" s="67"/>
    </row>
    <row r="2831" spans="12:12" x14ac:dyDescent="0.2">
      <c r="L2831" s="67"/>
    </row>
    <row r="2832" spans="12:12" x14ac:dyDescent="0.2">
      <c r="L2832" s="67"/>
    </row>
    <row r="2833" spans="12:12" x14ac:dyDescent="0.2">
      <c r="L2833" s="67"/>
    </row>
    <row r="2834" spans="12:12" x14ac:dyDescent="0.2">
      <c r="L2834" s="67"/>
    </row>
    <row r="2835" spans="12:12" x14ac:dyDescent="0.2">
      <c r="L2835" s="67"/>
    </row>
    <row r="2836" spans="12:12" x14ac:dyDescent="0.2">
      <c r="L2836" s="67"/>
    </row>
    <row r="2837" spans="12:12" x14ac:dyDescent="0.2">
      <c r="L2837" s="67"/>
    </row>
    <row r="2838" spans="12:12" x14ac:dyDescent="0.2">
      <c r="L2838" s="67"/>
    </row>
    <row r="2839" spans="12:12" x14ac:dyDescent="0.2">
      <c r="L2839" s="67"/>
    </row>
    <row r="2840" spans="12:12" x14ac:dyDescent="0.2">
      <c r="L2840" s="67"/>
    </row>
    <row r="2841" spans="12:12" x14ac:dyDescent="0.2">
      <c r="L2841" s="67"/>
    </row>
    <row r="2842" spans="12:12" x14ac:dyDescent="0.2">
      <c r="L2842" s="67"/>
    </row>
    <row r="2843" spans="12:12" x14ac:dyDescent="0.2">
      <c r="L2843" s="67"/>
    </row>
    <row r="2844" spans="12:12" x14ac:dyDescent="0.2">
      <c r="L2844" s="67"/>
    </row>
    <row r="2845" spans="12:12" x14ac:dyDescent="0.2">
      <c r="L2845" s="67"/>
    </row>
    <row r="2846" spans="12:12" x14ac:dyDescent="0.2">
      <c r="L2846" s="67"/>
    </row>
    <row r="2847" spans="12:12" x14ac:dyDescent="0.2">
      <c r="L2847" s="67"/>
    </row>
    <row r="2848" spans="12:12" x14ac:dyDescent="0.2">
      <c r="L2848" s="67"/>
    </row>
    <row r="2849" spans="12:12" x14ac:dyDescent="0.2">
      <c r="L2849" s="67"/>
    </row>
    <row r="2850" spans="12:12" x14ac:dyDescent="0.2">
      <c r="L2850" s="67"/>
    </row>
    <row r="2851" spans="12:12" x14ac:dyDescent="0.2">
      <c r="L2851" s="67"/>
    </row>
    <row r="2852" spans="12:12" x14ac:dyDescent="0.2">
      <c r="L2852" s="67"/>
    </row>
    <row r="2853" spans="12:12" x14ac:dyDescent="0.2">
      <c r="L2853" s="67"/>
    </row>
    <row r="2854" spans="12:12" x14ac:dyDescent="0.2">
      <c r="L2854" s="67"/>
    </row>
    <row r="2855" spans="12:12" x14ac:dyDescent="0.2">
      <c r="L2855" s="67"/>
    </row>
    <row r="2856" spans="12:12" x14ac:dyDescent="0.2">
      <c r="L2856" s="67"/>
    </row>
    <row r="2857" spans="12:12" x14ac:dyDescent="0.2">
      <c r="L2857" s="67"/>
    </row>
    <row r="2858" spans="12:12" x14ac:dyDescent="0.2">
      <c r="L2858" s="67"/>
    </row>
    <row r="2859" spans="12:12" x14ac:dyDescent="0.2">
      <c r="L2859" s="67"/>
    </row>
    <row r="2860" spans="12:12" x14ac:dyDescent="0.2">
      <c r="L2860" s="67"/>
    </row>
    <row r="2861" spans="12:12" x14ac:dyDescent="0.2">
      <c r="L2861" s="67"/>
    </row>
    <row r="2862" spans="12:12" x14ac:dyDescent="0.2">
      <c r="L2862" s="67"/>
    </row>
    <row r="2863" spans="12:12" x14ac:dyDescent="0.2">
      <c r="L2863" s="67"/>
    </row>
    <row r="2864" spans="12:12" x14ac:dyDescent="0.2">
      <c r="L2864" s="67"/>
    </row>
    <row r="2865" spans="12:12" x14ac:dyDescent="0.2">
      <c r="L2865" s="67"/>
    </row>
    <row r="2866" spans="12:12" x14ac:dyDescent="0.2">
      <c r="L2866" s="67"/>
    </row>
    <row r="2867" spans="12:12" x14ac:dyDescent="0.2">
      <c r="L2867" s="67"/>
    </row>
    <row r="2868" spans="12:12" x14ac:dyDescent="0.2">
      <c r="L2868" s="67"/>
    </row>
    <row r="2869" spans="12:12" x14ac:dyDescent="0.2">
      <c r="L2869" s="67"/>
    </row>
    <row r="2870" spans="12:12" x14ac:dyDescent="0.2">
      <c r="L2870" s="67"/>
    </row>
    <row r="2871" spans="12:12" x14ac:dyDescent="0.2">
      <c r="L2871" s="67"/>
    </row>
    <row r="2872" spans="12:12" x14ac:dyDescent="0.2">
      <c r="L2872" s="67"/>
    </row>
    <row r="2873" spans="12:12" x14ac:dyDescent="0.2">
      <c r="L2873" s="67"/>
    </row>
    <row r="2874" spans="12:12" x14ac:dyDescent="0.2">
      <c r="L2874" s="67"/>
    </row>
    <row r="2875" spans="12:12" x14ac:dyDescent="0.2">
      <c r="L2875" s="67"/>
    </row>
    <row r="2876" spans="12:12" x14ac:dyDescent="0.2">
      <c r="L2876" s="67"/>
    </row>
    <row r="2877" spans="12:12" x14ac:dyDescent="0.2">
      <c r="L2877" s="67"/>
    </row>
    <row r="2878" spans="12:12" x14ac:dyDescent="0.2">
      <c r="L2878" s="67"/>
    </row>
    <row r="2879" spans="12:12" x14ac:dyDescent="0.2">
      <c r="L2879" s="67"/>
    </row>
    <row r="2880" spans="12:12" x14ac:dyDescent="0.2">
      <c r="L2880" s="67"/>
    </row>
    <row r="2881" spans="12:12" x14ac:dyDescent="0.2">
      <c r="L2881" s="67"/>
    </row>
    <row r="2882" spans="12:12" x14ac:dyDescent="0.2">
      <c r="L2882" s="67"/>
    </row>
    <row r="2883" spans="12:12" x14ac:dyDescent="0.2">
      <c r="L2883" s="67"/>
    </row>
    <row r="2884" spans="12:12" x14ac:dyDescent="0.2">
      <c r="L2884" s="67"/>
    </row>
    <row r="2885" spans="12:12" x14ac:dyDescent="0.2">
      <c r="L2885" s="67"/>
    </row>
    <row r="2886" spans="12:12" x14ac:dyDescent="0.2">
      <c r="L2886" s="67"/>
    </row>
    <row r="2887" spans="12:12" x14ac:dyDescent="0.2">
      <c r="L2887" s="67"/>
    </row>
    <row r="2888" spans="12:12" x14ac:dyDescent="0.2">
      <c r="L2888" s="67"/>
    </row>
    <row r="2891" spans="12:12" x14ac:dyDescent="0.2">
      <c r="L2891" s="67"/>
    </row>
    <row r="2892" spans="12:12" x14ac:dyDescent="0.2">
      <c r="L2892" s="67"/>
    </row>
    <row r="2893" spans="12:12" x14ac:dyDescent="0.2">
      <c r="L2893" s="67"/>
    </row>
    <row r="2894" spans="12:12" x14ac:dyDescent="0.2">
      <c r="L2894" s="67"/>
    </row>
    <row r="2895" spans="12:12" x14ac:dyDescent="0.2">
      <c r="L2895" s="67"/>
    </row>
    <row r="2896" spans="12:12" x14ac:dyDescent="0.2">
      <c r="L2896" s="67"/>
    </row>
    <row r="2897" spans="12:12" x14ac:dyDescent="0.2">
      <c r="L2897" s="67"/>
    </row>
    <row r="2898" spans="12:12" x14ac:dyDescent="0.2">
      <c r="L2898" s="67"/>
    </row>
    <row r="2899" spans="12:12" x14ac:dyDescent="0.2">
      <c r="L2899" s="67"/>
    </row>
    <row r="2902" spans="12:12" x14ac:dyDescent="0.2">
      <c r="L2902" s="67"/>
    </row>
    <row r="2903" spans="12:12" x14ac:dyDescent="0.2">
      <c r="L2903" s="67"/>
    </row>
    <row r="2904" spans="12:12" x14ac:dyDescent="0.2">
      <c r="L2904" s="67"/>
    </row>
    <row r="2905" spans="12:12" x14ac:dyDescent="0.2">
      <c r="L2905" s="67"/>
    </row>
    <row r="2906" spans="12:12" x14ac:dyDescent="0.2">
      <c r="L2906" s="67"/>
    </row>
    <row r="2907" spans="12:12" x14ac:dyDescent="0.2">
      <c r="L2907" s="67"/>
    </row>
    <row r="2908" spans="12:12" x14ac:dyDescent="0.2">
      <c r="L2908" s="67"/>
    </row>
    <row r="2909" spans="12:12" x14ac:dyDescent="0.2">
      <c r="L2909" s="67"/>
    </row>
    <row r="2910" spans="12:12" x14ac:dyDescent="0.2">
      <c r="L2910" s="67"/>
    </row>
    <row r="2911" spans="12:12" x14ac:dyDescent="0.2">
      <c r="L2911" s="67"/>
    </row>
    <row r="2912" spans="12:12" x14ac:dyDescent="0.2">
      <c r="L2912" s="67"/>
    </row>
    <row r="2913" spans="12:12" x14ac:dyDescent="0.2">
      <c r="L2913" s="67"/>
    </row>
    <row r="2914" spans="12:12" x14ac:dyDescent="0.2">
      <c r="L2914" s="67"/>
    </row>
    <row r="2915" spans="12:12" x14ac:dyDescent="0.2">
      <c r="L2915" s="67"/>
    </row>
    <row r="2916" spans="12:12" x14ac:dyDescent="0.2">
      <c r="L2916" s="67"/>
    </row>
    <row r="2917" spans="12:12" x14ac:dyDescent="0.2">
      <c r="L2917" s="67"/>
    </row>
    <row r="2918" spans="12:12" x14ac:dyDescent="0.2">
      <c r="L2918" s="67"/>
    </row>
    <row r="2919" spans="12:12" x14ac:dyDescent="0.2">
      <c r="L2919" s="67"/>
    </row>
    <row r="2920" spans="12:12" x14ac:dyDescent="0.2">
      <c r="L2920" s="67"/>
    </row>
    <row r="2921" spans="12:12" x14ac:dyDescent="0.2">
      <c r="L2921" s="67"/>
    </row>
    <row r="2922" spans="12:12" x14ac:dyDescent="0.2">
      <c r="L2922" s="67"/>
    </row>
    <row r="2923" spans="12:12" x14ac:dyDescent="0.2">
      <c r="L2923" s="67"/>
    </row>
    <row r="2924" spans="12:12" x14ac:dyDescent="0.2">
      <c r="L2924" s="67"/>
    </row>
    <row r="2925" spans="12:12" x14ac:dyDescent="0.2">
      <c r="L2925" s="67"/>
    </row>
    <row r="2926" spans="12:12" x14ac:dyDescent="0.2">
      <c r="L2926" s="67"/>
    </row>
    <row r="2927" spans="12:12" x14ac:dyDescent="0.2">
      <c r="L2927" s="67"/>
    </row>
    <row r="2928" spans="12:12" x14ac:dyDescent="0.2">
      <c r="L2928" s="67"/>
    </row>
    <row r="2929" spans="12:12" x14ac:dyDescent="0.2">
      <c r="L2929" s="67"/>
    </row>
    <row r="2930" spans="12:12" x14ac:dyDescent="0.2">
      <c r="L2930" s="67"/>
    </row>
    <row r="2931" spans="12:12" x14ac:dyDescent="0.2">
      <c r="L2931" s="67"/>
    </row>
    <row r="2932" spans="12:12" x14ac:dyDescent="0.2">
      <c r="L2932" s="67"/>
    </row>
    <row r="2933" spans="12:12" x14ac:dyDescent="0.2">
      <c r="L2933" s="67"/>
    </row>
    <row r="2934" spans="12:12" x14ac:dyDescent="0.2">
      <c r="L2934" s="67"/>
    </row>
    <row r="2935" spans="12:12" x14ac:dyDescent="0.2">
      <c r="L2935" s="67"/>
    </row>
    <row r="2936" spans="12:12" x14ac:dyDescent="0.2">
      <c r="L2936" s="67"/>
    </row>
    <row r="2937" spans="12:12" x14ac:dyDescent="0.2">
      <c r="L2937" s="67"/>
    </row>
    <row r="2938" spans="12:12" x14ac:dyDescent="0.2">
      <c r="L2938" s="67"/>
    </row>
    <row r="2939" spans="12:12" x14ac:dyDescent="0.2">
      <c r="L2939" s="67"/>
    </row>
    <row r="2940" spans="12:12" x14ac:dyDescent="0.2">
      <c r="L2940" s="67"/>
    </row>
    <row r="2941" spans="12:12" x14ac:dyDescent="0.2">
      <c r="L2941" s="67"/>
    </row>
    <row r="2943" spans="12:12" x14ac:dyDescent="0.2">
      <c r="L2943" s="67"/>
    </row>
    <row r="2944" spans="12:12" x14ac:dyDescent="0.2">
      <c r="L2944" s="67"/>
    </row>
    <row r="2945" spans="12:12" x14ac:dyDescent="0.2">
      <c r="L2945" s="67"/>
    </row>
    <row r="2946" spans="12:12" x14ac:dyDescent="0.2">
      <c r="L2946" s="67"/>
    </row>
    <row r="2947" spans="12:12" x14ac:dyDescent="0.2">
      <c r="L2947" s="67"/>
    </row>
    <row r="2948" spans="12:12" x14ac:dyDescent="0.2">
      <c r="L2948" s="67"/>
    </row>
    <row r="2949" spans="12:12" x14ac:dyDescent="0.2">
      <c r="L2949" s="67"/>
    </row>
    <row r="2950" spans="12:12" x14ac:dyDescent="0.2">
      <c r="L2950" s="67"/>
    </row>
    <row r="2951" spans="12:12" x14ac:dyDescent="0.2">
      <c r="L2951" s="67"/>
    </row>
    <row r="2954" spans="12:12" x14ac:dyDescent="0.2">
      <c r="L2954" s="67"/>
    </row>
    <row r="2955" spans="12:12" x14ac:dyDescent="0.2">
      <c r="L2955" s="67"/>
    </row>
    <row r="2956" spans="12:12" x14ac:dyDescent="0.2">
      <c r="L2956" s="67"/>
    </row>
    <row r="2957" spans="12:12" x14ac:dyDescent="0.2">
      <c r="L2957" s="67"/>
    </row>
    <row r="2958" spans="12:12" x14ac:dyDescent="0.2">
      <c r="L2958" s="67"/>
    </row>
    <row r="2959" spans="12:12" x14ac:dyDescent="0.2">
      <c r="L2959" s="67"/>
    </row>
    <row r="2960" spans="12:12" x14ac:dyDescent="0.2">
      <c r="L2960" s="67"/>
    </row>
    <row r="2961" spans="12:12" x14ac:dyDescent="0.2">
      <c r="L2961" s="67"/>
    </row>
    <row r="2962" spans="12:12" x14ac:dyDescent="0.2">
      <c r="L2962" s="67"/>
    </row>
    <row r="2963" spans="12:12" x14ac:dyDescent="0.2">
      <c r="L2963" s="67"/>
    </row>
    <row r="2964" spans="12:12" x14ac:dyDescent="0.2">
      <c r="L2964" s="67"/>
    </row>
    <row r="2965" spans="12:12" x14ac:dyDescent="0.2">
      <c r="L2965" s="67"/>
    </row>
    <row r="2966" spans="12:12" x14ac:dyDescent="0.2">
      <c r="L2966" s="67"/>
    </row>
    <row r="2967" spans="12:12" x14ac:dyDescent="0.2">
      <c r="L2967" s="67"/>
    </row>
    <row r="2968" spans="12:12" x14ac:dyDescent="0.2">
      <c r="L2968" s="67"/>
    </row>
    <row r="2969" spans="12:12" x14ac:dyDescent="0.2">
      <c r="L2969" s="67"/>
    </row>
    <row r="2970" spans="12:12" x14ac:dyDescent="0.2">
      <c r="L2970" s="67"/>
    </row>
    <row r="2971" spans="12:12" x14ac:dyDescent="0.2">
      <c r="L2971" s="67"/>
    </row>
    <row r="2972" spans="12:12" x14ac:dyDescent="0.2">
      <c r="L2972" s="67"/>
    </row>
    <row r="2973" spans="12:12" x14ac:dyDescent="0.2">
      <c r="L2973" s="67"/>
    </row>
    <row r="2974" spans="12:12" x14ac:dyDescent="0.2">
      <c r="L2974" s="67"/>
    </row>
    <row r="2975" spans="12:12" x14ac:dyDescent="0.2">
      <c r="L2975" s="67"/>
    </row>
    <row r="2976" spans="12:12" x14ac:dyDescent="0.2">
      <c r="L2976" s="67"/>
    </row>
    <row r="2977" spans="12:12" x14ac:dyDescent="0.2">
      <c r="L2977" s="67"/>
    </row>
    <row r="2978" spans="12:12" x14ac:dyDescent="0.2">
      <c r="L2978" s="67"/>
    </row>
    <row r="2979" spans="12:12" x14ac:dyDescent="0.2">
      <c r="L2979" s="67"/>
    </row>
    <row r="2980" spans="12:12" x14ac:dyDescent="0.2">
      <c r="L2980" s="67"/>
    </row>
    <row r="2981" spans="12:12" x14ac:dyDescent="0.2">
      <c r="L2981" s="67"/>
    </row>
    <row r="2982" spans="12:12" x14ac:dyDescent="0.2">
      <c r="L2982" s="67"/>
    </row>
    <row r="2983" spans="12:12" x14ac:dyDescent="0.2">
      <c r="L2983" s="67"/>
    </row>
    <row r="2984" spans="12:12" x14ac:dyDescent="0.2">
      <c r="L2984" s="67"/>
    </row>
    <row r="2985" spans="12:12" x14ac:dyDescent="0.2">
      <c r="L2985" s="67"/>
    </row>
    <row r="2986" spans="12:12" x14ac:dyDescent="0.2">
      <c r="L2986" s="67"/>
    </row>
    <row r="2987" spans="12:12" x14ac:dyDescent="0.2">
      <c r="L2987" s="67"/>
    </row>
    <row r="2988" spans="12:12" x14ac:dyDescent="0.2">
      <c r="L2988" s="67"/>
    </row>
    <row r="2989" spans="12:12" x14ac:dyDescent="0.2">
      <c r="L2989" s="67"/>
    </row>
    <row r="2990" spans="12:12" x14ac:dyDescent="0.2">
      <c r="L2990" s="67"/>
    </row>
    <row r="2991" spans="12:12" x14ac:dyDescent="0.2">
      <c r="L2991" s="67"/>
    </row>
    <row r="2992" spans="12:12" x14ac:dyDescent="0.2">
      <c r="L2992" s="67"/>
    </row>
    <row r="2993" spans="12:12" x14ac:dyDescent="0.2">
      <c r="L2993" s="67"/>
    </row>
    <row r="2994" spans="12:12" x14ac:dyDescent="0.2">
      <c r="L2994" s="67"/>
    </row>
    <row r="2995" spans="12:12" x14ac:dyDescent="0.2">
      <c r="L2995" s="67"/>
    </row>
    <row r="2996" spans="12:12" x14ac:dyDescent="0.2">
      <c r="L2996" s="67"/>
    </row>
    <row r="2997" spans="12:12" x14ac:dyDescent="0.2">
      <c r="L2997" s="67"/>
    </row>
    <row r="2998" spans="12:12" x14ac:dyDescent="0.2">
      <c r="L2998" s="67"/>
    </row>
    <row r="2999" spans="12:12" x14ac:dyDescent="0.2">
      <c r="L2999" s="67"/>
    </row>
    <row r="3000" spans="12:12" x14ac:dyDescent="0.2">
      <c r="L3000" s="67"/>
    </row>
    <row r="3001" spans="12:12" x14ac:dyDescent="0.2">
      <c r="L3001" s="67"/>
    </row>
    <row r="3002" spans="12:12" x14ac:dyDescent="0.2">
      <c r="L3002" s="67"/>
    </row>
    <row r="3003" spans="12:12" x14ac:dyDescent="0.2">
      <c r="L3003" s="67"/>
    </row>
    <row r="3004" spans="12:12" x14ac:dyDescent="0.2">
      <c r="L3004" s="67"/>
    </row>
    <row r="3005" spans="12:12" x14ac:dyDescent="0.2">
      <c r="L3005" s="67"/>
    </row>
    <row r="3006" spans="12:12" x14ac:dyDescent="0.2">
      <c r="L3006" s="67"/>
    </row>
    <row r="3007" spans="12:12" x14ac:dyDescent="0.2">
      <c r="L3007" s="67"/>
    </row>
    <row r="3008" spans="12:12" x14ac:dyDescent="0.2">
      <c r="L3008" s="67"/>
    </row>
    <row r="3009" spans="12:12" x14ac:dyDescent="0.2">
      <c r="L3009" s="67"/>
    </row>
    <row r="3010" spans="12:12" x14ac:dyDescent="0.2">
      <c r="L3010" s="67"/>
    </row>
    <row r="3011" spans="12:12" x14ac:dyDescent="0.2">
      <c r="L3011" s="67"/>
    </row>
    <row r="3012" spans="12:12" x14ac:dyDescent="0.2">
      <c r="L3012" s="67"/>
    </row>
    <row r="3013" spans="12:12" x14ac:dyDescent="0.2">
      <c r="L3013" s="67"/>
    </row>
    <row r="3014" spans="12:12" x14ac:dyDescent="0.2">
      <c r="L3014" s="67"/>
    </row>
    <row r="3015" spans="12:12" x14ac:dyDescent="0.2">
      <c r="L3015" s="67"/>
    </row>
    <row r="3016" spans="12:12" x14ac:dyDescent="0.2">
      <c r="L3016" s="67"/>
    </row>
    <row r="3017" spans="12:12" x14ac:dyDescent="0.2">
      <c r="L3017" s="67"/>
    </row>
    <row r="3018" spans="12:12" x14ac:dyDescent="0.2">
      <c r="L3018" s="67"/>
    </row>
    <row r="3019" spans="12:12" x14ac:dyDescent="0.2">
      <c r="L3019" s="67"/>
    </row>
    <row r="3020" spans="12:12" x14ac:dyDescent="0.2">
      <c r="L3020" s="67"/>
    </row>
    <row r="3021" spans="12:12" x14ac:dyDescent="0.2">
      <c r="L3021" s="67"/>
    </row>
    <row r="3022" spans="12:12" x14ac:dyDescent="0.2">
      <c r="L3022" s="67"/>
    </row>
    <row r="3023" spans="12:12" x14ac:dyDescent="0.2">
      <c r="L3023" s="67"/>
    </row>
    <row r="3024" spans="12:12" x14ac:dyDescent="0.2">
      <c r="L3024" s="67"/>
    </row>
    <row r="3025" spans="12:12" x14ac:dyDescent="0.2">
      <c r="L3025" s="67"/>
    </row>
    <row r="3026" spans="12:12" x14ac:dyDescent="0.2">
      <c r="L3026" s="67"/>
    </row>
    <row r="3027" spans="12:12" x14ac:dyDescent="0.2">
      <c r="L3027" s="67"/>
    </row>
    <row r="3028" spans="12:12" x14ac:dyDescent="0.2">
      <c r="L3028" s="67"/>
    </row>
    <row r="3029" spans="12:12" x14ac:dyDescent="0.2">
      <c r="L3029" s="67"/>
    </row>
    <row r="3030" spans="12:12" x14ac:dyDescent="0.2">
      <c r="L3030" s="67"/>
    </row>
    <row r="3031" spans="12:12" x14ac:dyDescent="0.2">
      <c r="L3031" s="67"/>
    </row>
    <row r="3032" spans="12:12" x14ac:dyDescent="0.2">
      <c r="L3032" s="67"/>
    </row>
    <row r="3033" spans="12:12" x14ac:dyDescent="0.2">
      <c r="L3033" s="67"/>
    </row>
    <row r="3034" spans="12:12" x14ac:dyDescent="0.2">
      <c r="L3034" s="67"/>
    </row>
    <row r="3035" spans="12:12" x14ac:dyDescent="0.2">
      <c r="L3035" s="67"/>
    </row>
    <row r="3036" spans="12:12" x14ac:dyDescent="0.2">
      <c r="L3036" s="67"/>
    </row>
    <row r="3037" spans="12:12" x14ac:dyDescent="0.2">
      <c r="L3037" s="67"/>
    </row>
    <row r="3038" spans="12:12" x14ac:dyDescent="0.2">
      <c r="L3038" s="67"/>
    </row>
    <row r="3039" spans="12:12" x14ac:dyDescent="0.2">
      <c r="L3039" s="67"/>
    </row>
    <row r="3040" spans="12:12" x14ac:dyDescent="0.2">
      <c r="L3040" s="67"/>
    </row>
    <row r="3041" spans="12:12" x14ac:dyDescent="0.2">
      <c r="L3041" s="67"/>
    </row>
    <row r="3042" spans="12:12" x14ac:dyDescent="0.2">
      <c r="L3042" s="67"/>
    </row>
    <row r="3043" spans="12:12" x14ac:dyDescent="0.2">
      <c r="L3043" s="67"/>
    </row>
    <row r="3044" spans="12:12" x14ac:dyDescent="0.2">
      <c r="L3044" s="67"/>
    </row>
    <row r="3045" spans="12:12" x14ac:dyDescent="0.2">
      <c r="L3045" s="67"/>
    </row>
    <row r="3046" spans="12:12" x14ac:dyDescent="0.2">
      <c r="L3046" s="67"/>
    </row>
    <row r="3047" spans="12:12" x14ac:dyDescent="0.2">
      <c r="L3047" s="67"/>
    </row>
    <row r="3048" spans="12:12" x14ac:dyDescent="0.2">
      <c r="L3048" s="67"/>
    </row>
    <row r="3049" spans="12:12" x14ac:dyDescent="0.2">
      <c r="L3049" s="67"/>
    </row>
    <row r="3050" spans="12:12" x14ac:dyDescent="0.2">
      <c r="L3050" s="67"/>
    </row>
    <row r="3051" spans="12:12" x14ac:dyDescent="0.2">
      <c r="L3051" s="67"/>
    </row>
    <row r="3052" spans="12:12" x14ac:dyDescent="0.2">
      <c r="L3052" s="67"/>
    </row>
    <row r="3053" spans="12:12" x14ac:dyDescent="0.2">
      <c r="L3053" s="67"/>
    </row>
    <row r="3054" spans="12:12" x14ac:dyDescent="0.2">
      <c r="L3054" s="67"/>
    </row>
    <row r="3055" spans="12:12" x14ac:dyDescent="0.2">
      <c r="L3055" s="67"/>
    </row>
    <row r="3056" spans="12:12" x14ac:dyDescent="0.2">
      <c r="L3056" s="67"/>
    </row>
    <row r="3057" spans="12:12" x14ac:dyDescent="0.2">
      <c r="L3057" s="67"/>
    </row>
    <row r="3058" spans="12:12" x14ac:dyDescent="0.2">
      <c r="L3058" s="67"/>
    </row>
    <row r="3059" spans="12:12" x14ac:dyDescent="0.2">
      <c r="L3059" s="67"/>
    </row>
    <row r="3060" spans="12:12" x14ac:dyDescent="0.2">
      <c r="L3060" s="67"/>
    </row>
    <row r="3061" spans="12:12" x14ac:dyDescent="0.2">
      <c r="L3061" s="67"/>
    </row>
    <row r="3062" spans="12:12" x14ac:dyDescent="0.2">
      <c r="L3062" s="67"/>
    </row>
    <row r="3063" spans="12:12" x14ac:dyDescent="0.2">
      <c r="L3063" s="67"/>
    </row>
    <row r="3064" spans="12:12" x14ac:dyDescent="0.2">
      <c r="L3064" s="67"/>
    </row>
    <row r="3065" spans="12:12" x14ac:dyDescent="0.2">
      <c r="L3065" s="67"/>
    </row>
    <row r="3066" spans="12:12" x14ac:dyDescent="0.2">
      <c r="L3066" s="67"/>
    </row>
    <row r="3067" spans="12:12" x14ac:dyDescent="0.2">
      <c r="L3067" s="67"/>
    </row>
    <row r="3068" spans="12:12" x14ac:dyDescent="0.2">
      <c r="L3068" s="67"/>
    </row>
    <row r="3069" spans="12:12" x14ac:dyDescent="0.2">
      <c r="L3069" s="67"/>
    </row>
    <row r="3070" spans="12:12" x14ac:dyDescent="0.2">
      <c r="L3070" s="67"/>
    </row>
    <row r="3071" spans="12:12" x14ac:dyDescent="0.2">
      <c r="L3071" s="67"/>
    </row>
    <row r="3072" spans="12:12" x14ac:dyDescent="0.2">
      <c r="L3072" s="67"/>
    </row>
    <row r="3073" spans="12:12" x14ac:dyDescent="0.2">
      <c r="L3073" s="67"/>
    </row>
    <row r="3074" spans="12:12" x14ac:dyDescent="0.2">
      <c r="L3074" s="67"/>
    </row>
    <row r="3075" spans="12:12" x14ac:dyDescent="0.2">
      <c r="L3075" s="67"/>
    </row>
    <row r="3076" spans="12:12" x14ac:dyDescent="0.2">
      <c r="L3076" s="67"/>
    </row>
    <row r="3077" spans="12:12" x14ac:dyDescent="0.2">
      <c r="L3077" s="67"/>
    </row>
    <row r="3078" spans="12:12" x14ac:dyDescent="0.2">
      <c r="L3078" s="67"/>
    </row>
    <row r="3079" spans="12:12" x14ac:dyDescent="0.2">
      <c r="L3079" s="67"/>
    </row>
    <row r="3080" spans="12:12" x14ac:dyDescent="0.2">
      <c r="L3080" s="67"/>
    </row>
    <row r="3081" spans="12:12" x14ac:dyDescent="0.2">
      <c r="L3081" s="67"/>
    </row>
    <row r="3082" spans="12:12" x14ac:dyDescent="0.2">
      <c r="L3082" s="67"/>
    </row>
    <row r="3083" spans="12:12" x14ac:dyDescent="0.2">
      <c r="L3083" s="67"/>
    </row>
    <row r="3084" spans="12:12" x14ac:dyDescent="0.2">
      <c r="L3084" s="67"/>
    </row>
    <row r="3085" spans="12:12" x14ac:dyDescent="0.2">
      <c r="L3085" s="67"/>
    </row>
    <row r="3086" spans="12:12" x14ac:dyDescent="0.2">
      <c r="L3086" s="67"/>
    </row>
    <row r="3087" spans="12:12" x14ac:dyDescent="0.2">
      <c r="L3087" s="67"/>
    </row>
    <row r="3088" spans="12:12" x14ac:dyDescent="0.2">
      <c r="L3088" s="67"/>
    </row>
    <row r="3089" spans="1:12" x14ac:dyDescent="0.2">
      <c r="L3089" s="67"/>
    </row>
    <row r="3090" spans="1:12" x14ac:dyDescent="0.2">
      <c r="L3090" s="67"/>
    </row>
    <row r="3091" spans="1:12" x14ac:dyDescent="0.2">
      <c r="L3091" s="67"/>
    </row>
    <row r="3092" spans="1:12" x14ac:dyDescent="0.2">
      <c r="L3092" s="67"/>
    </row>
    <row r="3093" spans="1:12" x14ac:dyDescent="0.2">
      <c r="L3093" s="67"/>
    </row>
    <row r="3094" spans="1:12" x14ac:dyDescent="0.2">
      <c r="L3094" s="67"/>
    </row>
    <row r="3095" spans="1:12" s="66" customFormat="1" x14ac:dyDescent="0.2">
      <c r="A3095" s="57"/>
      <c r="B3095" s="57"/>
      <c r="C3095" s="65"/>
      <c r="D3095" s="57"/>
      <c r="E3095" s="57"/>
      <c r="F3095" s="57"/>
      <c r="G3095" s="57"/>
    </row>
    <row r="3096" spans="1:12" s="66" customFormat="1" x14ac:dyDescent="0.2">
      <c r="A3096" s="57"/>
      <c r="B3096" s="57"/>
      <c r="C3096" s="65"/>
      <c r="D3096" s="57"/>
      <c r="E3096" s="57"/>
      <c r="F3096" s="57"/>
      <c r="G3096" s="57"/>
    </row>
    <row r="3097" spans="1:12" s="66" customFormat="1" x14ac:dyDescent="0.2">
      <c r="A3097" s="57"/>
      <c r="B3097" s="57"/>
      <c r="C3097" s="65"/>
      <c r="D3097" s="57"/>
      <c r="E3097" s="57"/>
      <c r="F3097" s="57"/>
      <c r="G3097" s="57"/>
    </row>
    <row r="3098" spans="1:12" s="66" customFormat="1" x14ac:dyDescent="0.2">
      <c r="A3098" s="57"/>
      <c r="B3098" s="57"/>
      <c r="C3098" s="65"/>
      <c r="D3098" s="57"/>
      <c r="E3098" s="57"/>
      <c r="F3098" s="57"/>
      <c r="G3098" s="57"/>
    </row>
    <row r="3099" spans="1:12" s="66" customFormat="1" x14ac:dyDescent="0.2">
      <c r="A3099" s="57"/>
      <c r="B3099" s="57"/>
      <c r="C3099" s="65"/>
      <c r="D3099" s="57"/>
      <c r="E3099" s="57"/>
      <c r="F3099" s="57"/>
      <c r="G3099" s="57"/>
    </row>
    <row r="3100" spans="1:12" s="66" customFormat="1" x14ac:dyDescent="0.2">
      <c r="A3100" s="57"/>
      <c r="B3100" s="57"/>
      <c r="C3100" s="65"/>
      <c r="D3100" s="57"/>
      <c r="E3100" s="57"/>
      <c r="F3100" s="57"/>
      <c r="G3100" s="57"/>
    </row>
    <row r="3101" spans="1:12" s="66" customFormat="1" x14ac:dyDescent="0.2">
      <c r="A3101" s="57"/>
      <c r="B3101" s="57"/>
      <c r="C3101" s="65"/>
      <c r="D3101" s="57"/>
      <c r="E3101" s="57"/>
      <c r="F3101" s="57"/>
      <c r="G3101" s="57"/>
    </row>
    <row r="3102" spans="1:12" s="66" customFormat="1" x14ac:dyDescent="0.2">
      <c r="A3102" s="57"/>
      <c r="B3102" s="57"/>
      <c r="C3102" s="65"/>
      <c r="D3102" s="57"/>
      <c r="E3102" s="57"/>
      <c r="F3102" s="57"/>
      <c r="G3102" s="57"/>
    </row>
    <row r="3103" spans="1:12" s="66" customFormat="1" x14ac:dyDescent="0.2">
      <c r="A3103" s="57"/>
      <c r="B3103" s="57"/>
      <c r="C3103" s="65"/>
      <c r="D3103" s="57"/>
      <c r="E3103" s="57"/>
      <c r="F3103" s="57"/>
      <c r="G3103" s="57"/>
    </row>
    <row r="3104" spans="1:12" s="66" customFormat="1" x14ac:dyDescent="0.2">
      <c r="A3104" s="57"/>
      <c r="B3104" s="57"/>
      <c r="C3104" s="65"/>
      <c r="D3104" s="57"/>
      <c r="E3104" s="57"/>
      <c r="F3104" s="57"/>
      <c r="G3104" s="57"/>
    </row>
    <row r="3902" spans="1:7" s="66" customFormat="1" x14ac:dyDescent="0.2">
      <c r="A3902" s="57"/>
      <c r="B3902" s="57"/>
      <c r="C3902" s="65"/>
      <c r="D3902" s="57"/>
      <c r="E3902" s="57"/>
      <c r="F3902" s="57"/>
      <c r="G3902" s="57"/>
    </row>
    <row r="3903" spans="1:7" s="66" customFormat="1" x14ac:dyDescent="0.2">
      <c r="A3903" s="57"/>
      <c r="B3903" s="57"/>
      <c r="C3903" s="65"/>
      <c r="D3903" s="57"/>
      <c r="E3903" s="57"/>
      <c r="F3903" s="57"/>
      <c r="G3903" s="57"/>
    </row>
    <row r="3904" spans="1:7" s="66" customFormat="1" x14ac:dyDescent="0.2">
      <c r="A3904" s="57"/>
      <c r="B3904" s="57"/>
      <c r="C3904" s="65"/>
      <c r="D3904" s="57"/>
      <c r="E3904" s="57"/>
      <c r="F3904" s="57"/>
      <c r="G3904" s="57"/>
    </row>
  </sheetData>
  <mergeCells count="15">
    <mergeCell ref="A28:A30"/>
    <mergeCell ref="B28:B30"/>
    <mergeCell ref="C28:F28"/>
    <mergeCell ref="C29:D29"/>
    <mergeCell ref="E29:F29"/>
    <mergeCell ref="A6:A8"/>
    <mergeCell ref="B6:B8"/>
    <mergeCell ref="C6:F6"/>
    <mergeCell ref="C7:D7"/>
    <mergeCell ref="E7:F7"/>
    <mergeCell ref="A18:A20"/>
    <mergeCell ref="B18:B20"/>
    <mergeCell ref="C18:F18"/>
    <mergeCell ref="C19:D19"/>
    <mergeCell ref="E19:F19"/>
  </mergeCells>
  <pageMargins left="1.299212598425197" right="0" top="0.94488188976377963" bottom="0.74803149606299213" header="0.31496062992125984" footer="0.31496062992125984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Тех.вода_2021</vt:lpstr>
      <vt:lpstr>Тех.вода_2021!Область_печати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2022-04-28T06:19:26Z</dcterms:created>
  <dcterms:modified xsi:type="dcterms:W3CDTF">2022-04-28T06:19:52Z</dcterms:modified>
</cp:coreProperties>
</file>