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Очистка стоков\"/>
    </mc:Choice>
  </mc:AlternateContent>
  <bookViews>
    <workbookView xWindow="0" yWindow="0" windowWidth="28800" windowHeight="11700"/>
  </bookViews>
  <sheets>
    <sheet name="ремонты Факт_2022" sheetId="1" r:id="rId1"/>
  </sheets>
  <externalReferences>
    <externalReference r:id="rId2"/>
    <externalReference r:id="rId3"/>
  </externalReferences>
  <definedNames>
    <definedName name="_xlnm.Print_Area" localSheetId="0">'ремонты Факт_2022'!$A$1:$G$53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E17" i="1"/>
  <c r="D17" i="1"/>
  <c r="C17" i="1"/>
  <c r="F16" i="1"/>
  <c r="F15" i="1"/>
  <c r="F14" i="1"/>
  <c r="F13" i="1"/>
  <c r="F17" i="1" l="1"/>
  <c r="F19" i="1" s="1"/>
  <c r="F18" i="1" s="1"/>
</calcChain>
</file>

<file path=xl/sharedStrings.xml><?xml version="1.0" encoding="utf-8"?>
<sst xmlns="http://schemas.openxmlformats.org/spreadsheetml/2006/main" count="32" uniqueCount="26">
  <si>
    <t>АО "РУСАЛ Урал"</t>
  </si>
  <si>
    <t>"РУСАЛ Краснотурьинск"</t>
  </si>
  <si>
    <t xml:space="preserve">Программа текущих  ремонтов (сервисного обслуживания оборудования)  за 2022  г. </t>
  </si>
  <si>
    <t>в себестоимости услуги водоотведения и очистки стоков.</t>
  </si>
  <si>
    <t>Наименование работ</t>
  </si>
  <si>
    <t>Срок выполнения работ</t>
  </si>
  <si>
    <t>Стоимость работ по смете, тыс. руб.</t>
  </si>
  <si>
    <t>Подтверждающие документы</t>
  </si>
  <si>
    <t>капитальный ремонт</t>
  </si>
  <si>
    <t>текущий ремонт (сервисное обслуживание)</t>
  </si>
  <si>
    <t>Хоз. способ</t>
  </si>
  <si>
    <t>Подряд. способ</t>
  </si>
  <si>
    <r>
      <t xml:space="preserve">Текущий ремонт  оборудования </t>
    </r>
    <r>
      <rPr>
        <sz val="11"/>
        <color indexed="8"/>
        <rFont val="Times New Roman"/>
        <family val="1"/>
        <charset val="204"/>
      </rPr>
      <t>участка</t>
    </r>
    <r>
      <rPr>
        <sz val="9"/>
        <color indexed="8"/>
        <rFont val="Times New Roman"/>
        <family val="1"/>
        <charset val="204"/>
      </rPr>
      <t xml:space="preserve"> хозбытовых стоков  (ИсоКТ)</t>
    </r>
  </si>
  <si>
    <t>январь-декабрь 2022</t>
  </si>
  <si>
    <t xml:space="preserve"> Договор № ИсоКТ-Дог2021--0343 (с ПР и ПСР) от 28.12.2021     Договор № ИсоКТ-Дог2021/0341 от 30.12.2021;                                         Акты на выполненные работы за 2022 г.</t>
  </si>
  <si>
    <r>
      <t xml:space="preserve">Текущий ремонт и сервисное обслуживание </t>
    </r>
    <r>
      <rPr>
        <sz val="9"/>
        <color indexed="8"/>
        <rFont val="Times New Roman"/>
        <family val="1"/>
        <charset val="204"/>
      </rPr>
      <t>сетей участка хозбытовых стоков  (услуга ИсоКТ)</t>
    </r>
  </si>
  <si>
    <t xml:space="preserve">Техническое обслуживание  зданий, сооружений  </t>
  </si>
  <si>
    <t xml:space="preserve">Текущий ремонт зданий, сооружений  </t>
  </si>
  <si>
    <t>март-декабрь 2022</t>
  </si>
  <si>
    <t>ООО "ПУЛЬСАРСТРОЙИНЖИНИРИНГ" Дог. БАЗ-Д-22-03-13 от 10.03.2022 г. на 2022 год. Акты на сумму 1718,328 тыс. руб. и ООО "ТЕХНОЭКСПЕРТ" Дог.оказания услуг № ИсоКТ-Дог.2022/0207 от 16.06.2022 г.(Т/3С-50) и Акты на сумму  1508,806 тыс. руб.</t>
  </si>
  <si>
    <t xml:space="preserve">ВСЕГО </t>
  </si>
  <si>
    <t>2022 год</t>
  </si>
  <si>
    <t>ИТОГО распределено в себестоимость услуги водоотведения сточных вод</t>
  </si>
  <si>
    <t xml:space="preserve">Доля  (см.баланс: объём в/о к объёму очистка без учёта МУП УКК) от отнесённого на очистку. Плюс ТР сетей хбс </t>
  </si>
  <si>
    <t>ИТОГО распределено в себестоимость услуги очистки сточных вод</t>
  </si>
  <si>
    <t xml:space="preserve">На очистку все ремонты по очистным  без учета ремонта сетей(ИСО на ХБС 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</si>
</sst>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</cellStyleXfs>
  <cellXfs count="67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0" borderId="0" xfId="1" applyFont="1" applyFill="1" applyAlignment="1">
      <alignment horizontal="right"/>
    </xf>
    <xf numFmtId="0" fontId="4" fillId="0" borderId="0" xfId="2" applyFont="1" applyFill="1" applyAlignment="1">
      <alignment horizontal="left"/>
    </xf>
    <xf numFmtId="0" fontId="3" fillId="0" borderId="0" xfId="1" applyFont="1" applyFill="1"/>
    <xf numFmtId="0" fontId="5" fillId="0" borderId="0" xfId="1" applyFont="1" applyFill="1"/>
    <xf numFmtId="0" fontId="6" fillId="0" borderId="0" xfId="0" applyFont="1"/>
    <xf numFmtId="0" fontId="8" fillId="0" borderId="2" xfId="1" applyFont="1" applyFill="1" applyBorder="1" applyAlignment="1">
      <alignment horizontal="center" vertical="center" wrapText="1"/>
    </xf>
    <xf numFmtId="165" fontId="9" fillId="0" borderId="2" xfId="3" applyNumberFormat="1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center" vertical="center" wrapText="1"/>
    </xf>
    <xf numFmtId="166" fontId="9" fillId="0" borderId="3" xfId="5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6" fontId="0" fillId="0" borderId="0" xfId="0" applyNumberFormat="1" applyFill="1"/>
    <xf numFmtId="164" fontId="9" fillId="0" borderId="2" xfId="7" applyFont="1" applyFill="1" applyBorder="1" applyAlignment="1">
      <alignment horizontal="center" vertical="center" wrapText="1"/>
    </xf>
    <xf numFmtId="166" fontId="9" fillId="0" borderId="2" xfId="3" applyNumberFormat="1" applyFont="1" applyFill="1" applyBorder="1" applyAlignment="1">
      <alignment horizontal="center" vertical="center" wrapText="1"/>
    </xf>
    <xf numFmtId="164" fontId="9" fillId="0" borderId="2" xfId="5" applyFont="1" applyFill="1" applyBorder="1" applyAlignment="1">
      <alignment horizontal="center" vertical="center" wrapText="1"/>
    </xf>
    <xf numFmtId="166" fontId="9" fillId="0" borderId="3" xfId="3" applyNumberFormat="1" applyFont="1" applyFill="1" applyBorder="1" applyAlignment="1">
      <alignment horizontal="center" vertical="center" wrapText="1"/>
    </xf>
    <xf numFmtId="164" fontId="12" fillId="0" borderId="2" xfId="6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vertical="center" wrapText="1"/>
    </xf>
    <xf numFmtId="0" fontId="14" fillId="0" borderId="2" xfId="1" applyFont="1" applyFill="1" applyBorder="1" applyAlignment="1">
      <alignment horizontal="right" vertical="center" wrapText="1"/>
    </xf>
    <xf numFmtId="0" fontId="14" fillId="0" borderId="2" xfId="1" applyFont="1" applyFill="1" applyBorder="1" applyAlignment="1">
      <alignment horizontal="center" vertical="center" wrapText="1"/>
    </xf>
    <xf numFmtId="166" fontId="14" fillId="0" borderId="2" xfId="3" applyNumberFormat="1" applyFont="1" applyFill="1" applyBorder="1" applyAlignment="1">
      <alignment vertical="center" wrapText="1"/>
    </xf>
    <xf numFmtId="166" fontId="14" fillId="0" borderId="3" xfId="3" applyNumberFormat="1" applyFont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0" fontId="13" fillId="0" borderId="0" xfId="1" applyFont="1" applyFill="1"/>
    <xf numFmtId="17" fontId="17" fillId="0" borderId="0" xfId="1" applyNumberFormat="1" applyFont="1" applyFill="1" applyBorder="1" applyAlignment="1">
      <alignment horizontal="center" vertical="center" wrapText="1"/>
    </xf>
    <xf numFmtId="166" fontId="16" fillId="0" borderId="0" xfId="8" applyNumberFormat="1" applyFont="1" applyFill="1" applyBorder="1" applyAlignment="1">
      <alignment vertical="center" wrapText="1"/>
    </xf>
    <xf numFmtId="166" fontId="16" fillId="0" borderId="0" xfId="3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wrapText="1"/>
    </xf>
    <xf numFmtId="166" fontId="14" fillId="0" borderId="0" xfId="3" applyNumberFormat="1" applyFont="1" applyFill="1" applyBorder="1" applyAlignment="1">
      <alignment vertical="center" wrapText="1"/>
    </xf>
    <xf numFmtId="0" fontId="7" fillId="0" borderId="0" xfId="0" applyFont="1" applyFill="1"/>
    <xf numFmtId="49" fontId="12" fillId="0" borderId="6" xfId="6" applyNumberFormat="1" applyFont="1" applyFill="1" applyBorder="1" applyAlignment="1">
      <alignment horizontal="left" vertical="center" wrapText="1"/>
    </xf>
    <xf numFmtId="49" fontId="12" fillId="0" borderId="7" xfId="6" applyNumberFormat="1" applyFont="1" applyFill="1" applyBorder="1" applyAlignment="1">
      <alignment horizontal="left" vertical="center" wrapText="1"/>
    </xf>
    <xf numFmtId="49" fontId="12" fillId="0" borderId="8" xfId="6" applyNumberFormat="1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vertical="center" wrapText="1"/>
    </xf>
    <xf numFmtId="0" fontId="0" fillId="0" borderId="0" xfId="0" applyBorder="1"/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wrapText="1"/>
    </xf>
    <xf numFmtId="0" fontId="13" fillId="0" borderId="0" xfId="1" applyFont="1" applyFill="1" applyBorder="1" applyAlignment="1">
      <alignment horizontal="center" vertical="center" wrapText="1"/>
    </xf>
    <xf numFmtId="165" fontId="13" fillId="0" borderId="0" xfId="3" applyNumberFormat="1" applyFont="1" applyFill="1" applyBorder="1" applyAlignment="1">
      <alignment horizontal="left" vertical="center" wrapText="1"/>
    </xf>
    <xf numFmtId="17" fontId="13" fillId="0" borderId="0" xfId="9" applyNumberFormat="1" applyFont="1" applyFill="1" applyBorder="1" applyAlignment="1">
      <alignment horizontal="center" vertical="center" wrapText="1"/>
    </xf>
    <xf numFmtId="164" fontId="13" fillId="0" borderId="0" xfId="7" applyFont="1" applyFill="1" applyBorder="1" applyAlignment="1">
      <alignment horizontal="center" vertical="center" wrapText="1"/>
    </xf>
    <xf numFmtId="164" fontId="13" fillId="0" borderId="0" xfId="5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wrapText="1"/>
    </xf>
    <xf numFmtId="0" fontId="0" fillId="0" borderId="0" xfId="0" applyFill="1" applyBorder="1" applyAlignment="1">
      <alignment horizontal="left" wrapText="1" indent="1"/>
    </xf>
    <xf numFmtId="0" fontId="16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3" fillId="0" borderId="0" xfId="1" applyFont="1" applyFill="1" applyBorder="1"/>
    <xf numFmtId="164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17" fontId="13" fillId="0" borderId="0" xfId="1" applyNumberFormat="1" applyFont="1" applyFill="1" applyBorder="1" applyAlignment="1">
      <alignment horizontal="center" vertical="center" wrapText="1"/>
    </xf>
    <xf numFmtId="164" fontId="13" fillId="0" borderId="0" xfId="3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0" fillId="0" borderId="0" xfId="0" applyFill="1" applyBorder="1"/>
  </cellXfs>
  <cellStyles count="10">
    <cellStyle name="Обычный" xfId="0" builtinId="0"/>
    <cellStyle name="Обычный 25 2" xfId="2"/>
    <cellStyle name="Обычный 4 2" xfId="9"/>
    <cellStyle name="Обычный 4 2 3 2" xfId="4"/>
    <cellStyle name="Обычный 4 2 4" xfId="1"/>
    <cellStyle name="Финансовый 10 3 2" xfId="5"/>
    <cellStyle name="Финансовый 2 2 3 2 2 2" xfId="3"/>
    <cellStyle name="Финансовый 3" xfId="6"/>
    <cellStyle name="Финансовый 5 2" xfId="7"/>
    <cellStyle name="Финансовый 5 2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1;&#1040;&#1047;\&#1055;&#1041;&#1054;\&#1054;&#1073;&#1086;&#1089;&#1085;&#1086;&#1074;&#1072;&#1085;&#1080;&#1077;%20&#1090;&#1072;&#1088;&#1080;&#1092;&#1086;&#1074;%20&#1085;&#1072;%20&#1087;&#1088;&#1086;&#1076;.%20&#1058;&#1069;&#1057;\2024\24_&#1058;&#1069;&#1057;%20&#1074;&#1086;&#1076;&#1086;&#1086;&#1090;&#1074;&#1077;&#1076;&#1077;&#1085;&#1080;&#1077;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loy\&#1056;&#1072;&#1073;&#1086;&#1095;&#1080;&#1081;%20&#1089;&#1090;&#1086;&#1083;\&#1058;&#1040;&#1056;&#1048;&#1060;&#1067;%202015%20&#1075;\&#1089;&#1090;&#1072;&#1088;&#1099;&#1077;%20%20&#1092;&#1086;&#1088;&#1084;&#1099;\&#1050;&#1086;&#1087;&#1080;&#1103;%20&#1042;&#1086;&#1076;&#1086;&#1086;&#1090;&#1074;&#1077;&#1076;&#1077;&#1085;&#1080;&#1077;%20(&#1082;&#1086;&#1084;&#1087;&#1083;&#1077;&#1082;&#1090;)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"/>
      <sheetName val="экономия операц р-ов"/>
      <sheetName val="экономия ээнергии"/>
      <sheetName val="индекс кол-ва активов"/>
      <sheetName val="индексы (2)"/>
      <sheetName val="операц расходы"/>
      <sheetName val="экономия ресурсов"/>
      <sheetName val="выручка"/>
      <sheetName val=" баланс(2)"/>
      <sheetName val="расчет тарифа(2)"/>
      <sheetName val="смета расходов (2)"/>
      <sheetName val="расчет мат-лы(2)"/>
      <sheetName val="сырье и материалы (2)"/>
      <sheetName val="ао-22-28"/>
      <sheetName val="ээнергия"/>
      <sheetName val="ээ расчёт-обоснование"/>
      <sheetName val="газ"/>
      <sheetName val="исходные данные(Оксана)"/>
      <sheetName val="неподконтр"/>
      <sheetName val="покупн во"/>
      <sheetName val="Уч-к ХБС с R3"/>
      <sheetName val="c R3 ОСПСВ"/>
      <sheetName val=" ОС (хбс+пр.ст)."/>
      <sheetName val="налоги в себестоимости"/>
      <sheetName val="операц расходы (2)"/>
      <sheetName val="Расчёт зем. налога 2023-2028"/>
      <sheetName val="Расчёт зем. налога 2022"/>
      <sheetName val="ремонты Факт_2022"/>
      <sheetName val="ремонтыОж. Факт_2023"/>
      <sheetName val="ремонты + услуги ОФ_2023(БП)"/>
      <sheetName val="Негативка факт_22"/>
      <sheetName val="c R3 промстоки "/>
      <sheetName val="c R3  ХБС"/>
      <sheetName val="ЗП"/>
      <sheetName val="экономия операц р-ов (очистка)"/>
      <sheetName val="экономия операц р-ов (водоотв) "/>
      <sheetName val="экономия ээнергии (2)"/>
      <sheetName val="расчёт по газу за 2017 "/>
      <sheetName val="ремонты Ирочка"/>
      <sheetName val="услуги РИК"/>
      <sheetName val="администр.ЗП"/>
      <sheetName val="соц.вып.очистка"/>
      <sheetName val="соц.вып.водоотв."/>
      <sheetName val="административные (охр)"/>
      <sheetName val="цеховые"/>
      <sheetName val="соц.вып.администр."/>
      <sheetName val="зплата"/>
      <sheetName val="зплата 2"/>
      <sheetName val="баланс"/>
      <sheetName val="сырье и материалы"/>
      <sheetName val="смета расходов"/>
      <sheetName val="расчет мат-лы"/>
      <sheetName val="индексы"/>
      <sheetName val="тэнергия"/>
      <sheetName val="покупн тн"/>
      <sheetName val="индекс кол-ва активов (2)"/>
      <sheetName val="распределение стоков"/>
      <sheetName val="кап влож"/>
      <sheetName val="Курбатов очистка"/>
      <sheetName val="Курбатов водоот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O8">
            <v>0.56925419369852392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E11">
            <v>1.0269999999999999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C8">
            <v>24548324</v>
          </cell>
        </row>
      </sheetData>
      <sheetData sheetId="30"/>
      <sheetData sheetId="31"/>
      <sheetData sheetId="32">
        <row r="23">
          <cell r="D23">
            <v>3227133.74</v>
          </cell>
        </row>
        <row r="24">
          <cell r="D24">
            <v>28824419.25</v>
          </cell>
        </row>
        <row r="27">
          <cell r="D27">
            <v>240377.44</v>
          </cell>
        </row>
        <row r="63">
          <cell r="D63">
            <v>10127498.550000001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ая инф."/>
      <sheetName val="произв. программа"/>
      <sheetName val="формирование тарифов"/>
      <sheetName val="Цеховые 2012"/>
      <sheetName val="ФОТ водоотведения"/>
      <sheetName val="Газ природный"/>
      <sheetName val="Потребность в энергии"/>
      <sheetName val="расчет реагентов"/>
      <sheetName val="Прил. № 6 Материалы"/>
      <sheetName val="Табель оснащения по предп."/>
      <sheetName val="Прил.№8 Амортизация"/>
      <sheetName val="Амортизация 2012"/>
      <sheetName val="Амортизация 2013-2014"/>
      <sheetName val="Амортизация 2014-2015"/>
      <sheetName val="Ремонты 2013"/>
      <sheetName val="Транспортировка стоков"/>
      <sheetName val="Оборудование"/>
      <sheetName val="ОХР"/>
      <sheetName val="налоги в себестоимости"/>
      <sheetName val="Земельный налог 2013"/>
      <sheetName val="Земельный налог 2014"/>
      <sheetName val="распределение стоков"/>
      <sheetName val="Выручка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>
            <v>13346.656999999999</v>
          </cell>
        </row>
        <row r="4">
          <cell r="B4">
            <v>6014.4040000000005</v>
          </cell>
        </row>
        <row r="5">
          <cell r="B5">
            <v>8298.5759999999991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A1:O58"/>
  <sheetViews>
    <sheetView tabSelected="1" zoomScaleNormal="100" workbookViewId="0">
      <selection activeCell="F36" sqref="F36:F37"/>
    </sheetView>
  </sheetViews>
  <sheetFormatPr defaultRowHeight="12.75" x14ac:dyDescent="0.2"/>
  <cols>
    <col min="1" max="1" width="36.5703125" customWidth="1"/>
    <col min="2" max="2" width="17.42578125" customWidth="1"/>
    <col min="3" max="3" width="10.28515625" customWidth="1"/>
    <col min="4" max="5" width="9.42578125" customWidth="1"/>
    <col min="6" max="6" width="10.42578125" customWidth="1"/>
    <col min="7" max="7" width="49.85546875" customWidth="1"/>
    <col min="8" max="8" width="10.85546875" bestFit="1" customWidth="1"/>
    <col min="9" max="9" width="14.28515625" customWidth="1"/>
  </cols>
  <sheetData>
    <row r="1" spans="1:15" ht="14.25" x14ac:dyDescent="0.2">
      <c r="A1" s="1" t="s">
        <v>0</v>
      </c>
      <c r="B1" s="2"/>
      <c r="C1" s="2"/>
      <c r="D1" s="2"/>
      <c r="E1" s="2"/>
      <c r="F1" s="2"/>
      <c r="G1" s="3"/>
    </row>
    <row r="2" spans="1:15" ht="14.25" x14ac:dyDescent="0.2">
      <c r="A2" s="1" t="s">
        <v>1</v>
      </c>
      <c r="B2" s="2"/>
      <c r="C2" s="2"/>
      <c r="D2" s="2"/>
      <c r="E2" s="2"/>
      <c r="F2" s="2"/>
      <c r="G2" s="2"/>
    </row>
    <row r="3" spans="1:15" x14ac:dyDescent="0.2">
      <c r="A3" s="2"/>
      <c r="B3" s="2"/>
      <c r="C3" s="2"/>
      <c r="D3" s="2"/>
      <c r="E3" s="2"/>
      <c r="F3" s="2"/>
      <c r="G3" s="2"/>
    </row>
    <row r="4" spans="1:15" hidden="1" x14ac:dyDescent="0.2">
      <c r="A4" s="2"/>
      <c r="B4" s="2"/>
      <c r="C4" s="2"/>
      <c r="D4" s="2"/>
      <c r="E4" s="2"/>
      <c r="F4" s="2"/>
      <c r="G4" s="2"/>
    </row>
    <row r="5" spans="1:15" hidden="1" x14ac:dyDescent="0.2">
      <c r="A5" s="2"/>
      <c r="B5" s="2"/>
      <c r="C5" s="2"/>
      <c r="D5" s="2"/>
      <c r="E5" s="2"/>
      <c r="F5" s="2"/>
      <c r="G5" s="2"/>
    </row>
    <row r="6" spans="1:15" ht="15.75" hidden="1" x14ac:dyDescent="0.25">
      <c r="A6" s="4"/>
      <c r="B6" s="5"/>
      <c r="C6" s="5"/>
      <c r="D6" s="5"/>
      <c r="E6" s="5"/>
      <c r="F6" s="5"/>
      <c r="G6" s="5"/>
    </row>
    <row r="7" spans="1:15" ht="41.25" customHeight="1" x14ac:dyDescent="0.25">
      <c r="A7" s="4"/>
      <c r="B7" s="6"/>
      <c r="C7" s="6"/>
      <c r="D7" s="6"/>
      <c r="E7" s="6"/>
      <c r="F7" s="6"/>
      <c r="G7" s="6"/>
    </row>
    <row r="8" spans="1:15" ht="18" customHeight="1" x14ac:dyDescent="0.2">
      <c r="A8" s="36" t="s">
        <v>2</v>
      </c>
      <c r="B8" s="36"/>
      <c r="C8" s="36"/>
      <c r="D8" s="36"/>
      <c r="E8" s="36"/>
      <c r="F8" s="36"/>
      <c r="G8" s="36"/>
      <c r="O8" s="7"/>
    </row>
    <row r="9" spans="1:15" ht="55.5" customHeight="1" x14ac:dyDescent="0.2">
      <c r="A9" s="37" t="s">
        <v>3</v>
      </c>
      <c r="B9" s="37"/>
      <c r="C9" s="37"/>
      <c r="D9" s="37"/>
      <c r="E9" s="37"/>
      <c r="F9" s="37"/>
      <c r="G9" s="37"/>
      <c r="H9" s="32"/>
      <c r="I9" s="32"/>
    </row>
    <row r="10" spans="1:15" ht="20.25" customHeight="1" x14ac:dyDescent="0.2">
      <c r="A10" s="38" t="s">
        <v>4</v>
      </c>
      <c r="B10" s="38" t="s">
        <v>5</v>
      </c>
      <c r="C10" s="39" t="s">
        <v>6</v>
      </c>
      <c r="D10" s="40"/>
      <c r="E10" s="40"/>
      <c r="F10" s="41"/>
      <c r="G10" s="38" t="s">
        <v>7</v>
      </c>
    </row>
    <row r="11" spans="1:15" ht="23.25" customHeight="1" x14ac:dyDescent="0.2">
      <c r="A11" s="38"/>
      <c r="B11" s="38"/>
      <c r="C11" s="42" t="s">
        <v>8</v>
      </c>
      <c r="D11" s="43"/>
      <c r="E11" s="44" t="s">
        <v>9</v>
      </c>
      <c r="F11" s="44"/>
      <c r="G11" s="38"/>
    </row>
    <row r="12" spans="1:15" ht="25.5" x14ac:dyDescent="0.2">
      <c r="A12" s="38"/>
      <c r="B12" s="38"/>
      <c r="C12" s="8" t="s">
        <v>10</v>
      </c>
      <c r="D12" s="8" t="s">
        <v>11</v>
      </c>
      <c r="E12" s="8" t="s">
        <v>10</v>
      </c>
      <c r="F12" s="8" t="s">
        <v>11</v>
      </c>
      <c r="G12" s="38"/>
    </row>
    <row r="13" spans="1:15" ht="27" customHeight="1" x14ac:dyDescent="0.2">
      <c r="A13" s="9" t="s">
        <v>12</v>
      </c>
      <c r="B13" s="10" t="s">
        <v>13</v>
      </c>
      <c r="C13" s="10"/>
      <c r="D13" s="10"/>
      <c r="E13" s="10"/>
      <c r="F13" s="11">
        <f>'[1]c R3  ХБС'!D24/1000</f>
        <v>28824.419249999999</v>
      </c>
      <c r="G13" s="33" t="s">
        <v>14</v>
      </c>
      <c r="H13" s="2"/>
      <c r="I13" s="12"/>
    </row>
    <row r="14" spans="1:15" ht="45.75" customHeight="1" x14ac:dyDescent="0.2">
      <c r="A14" s="9" t="s">
        <v>15</v>
      </c>
      <c r="B14" s="10" t="s">
        <v>13</v>
      </c>
      <c r="C14" s="10"/>
      <c r="D14" s="10"/>
      <c r="E14" s="10"/>
      <c r="F14" s="11">
        <f>'[1]c R3  ХБС'!D63/1000</f>
        <v>10127.49855</v>
      </c>
      <c r="G14" s="34"/>
      <c r="H14" s="2"/>
      <c r="I14" s="2"/>
    </row>
    <row r="15" spans="1:15" ht="17.25" customHeight="1" x14ac:dyDescent="0.2">
      <c r="A15" s="9" t="s">
        <v>16</v>
      </c>
      <c r="B15" s="10" t="s">
        <v>13</v>
      </c>
      <c r="C15" s="10"/>
      <c r="D15" s="10"/>
      <c r="E15" s="10"/>
      <c r="F15" s="11">
        <f>'[1]c R3  ХБС'!D27/1000</f>
        <v>240.37744000000001</v>
      </c>
      <c r="G15" s="35"/>
      <c r="H15" s="13"/>
      <c r="I15" s="2"/>
    </row>
    <row r="16" spans="1:15" ht="66.75" customHeight="1" x14ac:dyDescent="0.2">
      <c r="A16" s="9" t="s">
        <v>17</v>
      </c>
      <c r="B16" s="10" t="s">
        <v>18</v>
      </c>
      <c r="C16" s="14"/>
      <c r="D16" s="15"/>
      <c r="E16" s="16"/>
      <c r="F16" s="17">
        <f>'[1]c R3  ХБС'!D23/1000</f>
        <v>3227.1337400000002</v>
      </c>
      <c r="G16" s="18" t="s">
        <v>19</v>
      </c>
      <c r="H16" s="2"/>
      <c r="I16" s="2"/>
    </row>
    <row r="17" spans="1:9" ht="24" customHeight="1" x14ac:dyDescent="0.2">
      <c r="A17" s="20" t="s">
        <v>20</v>
      </c>
      <c r="B17" s="21" t="s">
        <v>21</v>
      </c>
      <c r="C17" s="22">
        <f>SUM(C15:C16)</f>
        <v>0</v>
      </c>
      <c r="D17" s="22">
        <f>SUM(D15:D16)</f>
        <v>0</v>
      </c>
      <c r="E17" s="22">
        <f>SUM(E15:E16)</f>
        <v>0</v>
      </c>
      <c r="F17" s="23">
        <f>F13+F14+F15+F16</f>
        <v>42419.42897999999</v>
      </c>
      <c r="G17" s="19"/>
      <c r="H17" s="2"/>
      <c r="I17" s="2"/>
    </row>
    <row r="18" spans="1:9" ht="48.75" customHeight="1" x14ac:dyDescent="0.2">
      <c r="A18" s="24" t="s">
        <v>22</v>
      </c>
      <c r="B18" s="21" t="s">
        <v>21</v>
      </c>
      <c r="C18" s="22"/>
      <c r="D18" s="22">
        <f>D15*('[2]распределение стоков'!B3-'[2]распределение стоков'!B4)/'[2]распределение стоков'!B3</f>
        <v>0</v>
      </c>
      <c r="E18" s="22"/>
      <c r="F18" s="23">
        <f>F19*'[1] баланс(2)'!O8+F14</f>
        <v>28509.815369898472</v>
      </c>
      <c r="G18" s="18" t="s">
        <v>23</v>
      </c>
      <c r="H18" s="2"/>
      <c r="I18" s="2"/>
    </row>
    <row r="19" spans="1:9" ht="51" customHeight="1" x14ac:dyDescent="0.2">
      <c r="A19" s="24" t="s">
        <v>24</v>
      </c>
      <c r="B19" s="21" t="s">
        <v>21</v>
      </c>
      <c r="C19" s="22"/>
      <c r="D19" s="22">
        <f>D16*('[2]распределение стоков'!B4-'[2]распределение стоков'!B5)/'[2]распределение стоков'!B4</f>
        <v>0</v>
      </c>
      <c r="E19" s="22"/>
      <c r="F19" s="23">
        <f>F17-F14</f>
        <v>32291.930429999989</v>
      </c>
      <c r="G19" s="18" t="s">
        <v>25</v>
      </c>
      <c r="H19" s="2"/>
      <c r="I19" s="2"/>
    </row>
    <row r="20" spans="1:9" ht="21" customHeight="1" x14ac:dyDescent="0.2">
      <c r="A20" s="25"/>
      <c r="B20" s="25"/>
      <c r="C20" s="25"/>
      <c r="D20" s="25"/>
      <c r="E20" s="25"/>
      <c r="F20" s="25"/>
      <c r="G20" s="25"/>
      <c r="H20" s="2"/>
      <c r="I20" s="2"/>
    </row>
    <row r="21" spans="1:9" s="46" customFormat="1" x14ac:dyDescent="0.2">
      <c r="A21" s="45"/>
      <c r="B21" s="45"/>
      <c r="C21" s="45"/>
      <c r="D21" s="45"/>
      <c r="E21" s="45"/>
      <c r="F21" s="45"/>
      <c r="G21" s="45"/>
    </row>
    <row r="22" spans="1:9" s="46" customFormat="1" x14ac:dyDescent="0.2">
      <c r="A22" s="45"/>
      <c r="B22" s="45"/>
      <c r="C22" s="47"/>
      <c r="D22" s="47"/>
      <c r="E22" s="48"/>
      <c r="F22" s="48"/>
      <c r="G22" s="45"/>
    </row>
    <row r="23" spans="1:9" s="46" customFormat="1" x14ac:dyDescent="0.2">
      <c r="A23" s="45"/>
      <c r="B23" s="45"/>
      <c r="C23" s="49"/>
      <c r="D23" s="49"/>
      <c r="E23" s="49"/>
      <c r="F23" s="49"/>
      <c r="G23" s="45"/>
    </row>
    <row r="24" spans="1:9" s="46" customFormat="1" ht="55.5" customHeight="1" x14ac:dyDescent="0.2">
      <c r="A24" s="50"/>
      <c r="B24" s="51"/>
      <c r="C24" s="52"/>
      <c r="D24" s="52"/>
      <c r="E24" s="52"/>
      <c r="F24" s="53"/>
      <c r="G24" s="54"/>
    </row>
    <row r="25" spans="1:9" s="46" customFormat="1" ht="42" customHeight="1" x14ac:dyDescent="0.2">
      <c r="A25" s="50"/>
      <c r="B25" s="51"/>
      <c r="C25" s="52"/>
      <c r="D25" s="52"/>
      <c r="E25" s="52"/>
      <c r="F25" s="53"/>
      <c r="G25" s="54"/>
    </row>
    <row r="26" spans="1:9" s="46" customFormat="1" ht="42.75" customHeight="1" x14ac:dyDescent="0.2">
      <c r="A26" s="50"/>
      <c r="B26" s="51"/>
      <c r="C26" s="52"/>
      <c r="D26" s="52"/>
      <c r="E26" s="52"/>
      <c r="F26" s="53"/>
      <c r="G26" s="54"/>
    </row>
    <row r="27" spans="1:9" s="46" customFormat="1" ht="39.75" customHeight="1" x14ac:dyDescent="0.2">
      <c r="A27" s="55"/>
      <c r="B27" s="51"/>
      <c r="C27" s="53"/>
      <c r="D27" s="53"/>
      <c r="E27" s="53"/>
      <c r="F27" s="53"/>
      <c r="G27" s="54"/>
    </row>
    <row r="28" spans="1:9" s="46" customFormat="1" ht="27.75" customHeight="1" x14ac:dyDescent="0.2">
      <c r="A28" s="55"/>
      <c r="B28" s="51"/>
      <c r="C28" s="53"/>
      <c r="D28" s="53"/>
      <c r="E28" s="53"/>
      <c r="F28" s="53"/>
      <c r="G28" s="54"/>
    </row>
    <row r="29" spans="1:9" s="46" customFormat="1" ht="54" customHeight="1" x14ac:dyDescent="0.2">
      <c r="A29" s="55"/>
      <c r="B29" s="51"/>
      <c r="C29" s="53"/>
      <c r="D29" s="53"/>
      <c r="E29" s="53"/>
      <c r="F29" s="53"/>
      <c r="G29" s="54"/>
    </row>
    <row r="30" spans="1:9" s="46" customFormat="1" ht="42" customHeight="1" x14ac:dyDescent="0.2">
      <c r="A30" s="55"/>
      <c r="B30" s="51"/>
      <c r="C30" s="53"/>
      <c r="D30" s="53"/>
      <c r="E30" s="53"/>
      <c r="F30" s="53"/>
      <c r="G30" s="54"/>
    </row>
    <row r="31" spans="1:9" s="46" customFormat="1" ht="54" customHeight="1" x14ac:dyDescent="0.2">
      <c r="A31" s="55"/>
      <c r="B31" s="51"/>
      <c r="C31" s="53"/>
      <c r="D31" s="53"/>
      <c r="E31" s="53"/>
      <c r="F31" s="53"/>
      <c r="G31" s="54"/>
    </row>
    <row r="32" spans="1:9" s="46" customFormat="1" ht="39" customHeight="1" x14ac:dyDescent="0.2">
      <c r="A32" s="55"/>
      <c r="B32" s="51"/>
      <c r="C32" s="53"/>
      <c r="D32" s="53"/>
      <c r="E32" s="53"/>
      <c r="F32" s="53"/>
      <c r="G32" s="54"/>
    </row>
    <row r="33" spans="1:7" s="46" customFormat="1" ht="40.5" customHeight="1" x14ac:dyDescent="0.2">
      <c r="A33" s="55"/>
      <c r="B33" s="51"/>
      <c r="C33" s="53"/>
      <c r="D33" s="53"/>
      <c r="E33" s="53"/>
      <c r="F33" s="53"/>
      <c r="G33" s="54"/>
    </row>
    <row r="34" spans="1:7" s="46" customFormat="1" ht="40.5" customHeight="1" x14ac:dyDescent="0.2">
      <c r="A34" s="55"/>
      <c r="B34" s="51"/>
      <c r="C34" s="53"/>
      <c r="D34" s="53"/>
      <c r="E34" s="53"/>
      <c r="F34" s="53"/>
      <c r="G34" s="54"/>
    </row>
    <row r="35" spans="1:7" s="46" customFormat="1" ht="22.5" customHeight="1" x14ac:dyDescent="0.2">
      <c r="A35" s="30"/>
      <c r="B35" s="56"/>
      <c r="C35" s="28"/>
      <c r="D35" s="28"/>
      <c r="E35" s="28"/>
      <c r="F35" s="28"/>
      <c r="G35" s="57"/>
    </row>
    <row r="36" spans="1:7" s="46" customFormat="1" ht="33.75" customHeight="1" x14ac:dyDescent="0.2">
      <c r="A36" s="30"/>
      <c r="B36" s="56"/>
      <c r="C36" s="27"/>
      <c r="D36" s="28"/>
      <c r="E36" s="27"/>
      <c r="F36" s="28"/>
      <c r="G36" s="57"/>
    </row>
    <row r="37" spans="1:7" s="46" customFormat="1" ht="33.75" customHeight="1" x14ac:dyDescent="0.2">
      <c r="A37" s="30"/>
      <c r="B37" s="56"/>
      <c r="C37" s="27"/>
      <c r="D37" s="28"/>
      <c r="E37" s="27"/>
      <c r="F37" s="28"/>
      <c r="G37" s="57"/>
    </row>
    <row r="38" spans="1:7" s="46" customFormat="1" x14ac:dyDescent="0.2">
      <c r="A38" s="58"/>
      <c r="B38" s="58"/>
      <c r="C38" s="58"/>
      <c r="D38" s="58"/>
      <c r="E38" s="58"/>
      <c r="F38" s="58"/>
      <c r="G38" s="58"/>
    </row>
    <row r="39" spans="1:7" s="46" customFormat="1" x14ac:dyDescent="0.2">
      <c r="A39" s="45"/>
      <c r="B39" s="45"/>
      <c r="C39" s="45"/>
      <c r="D39" s="45"/>
      <c r="E39" s="45"/>
      <c r="F39" s="45"/>
      <c r="G39" s="45"/>
    </row>
    <row r="40" spans="1:7" s="46" customFormat="1" x14ac:dyDescent="0.2">
      <c r="A40" s="45"/>
      <c r="B40" s="45"/>
      <c r="C40" s="47"/>
      <c r="D40" s="47"/>
      <c r="E40" s="48"/>
      <c r="F40" s="48"/>
      <c r="G40" s="45"/>
    </row>
    <row r="41" spans="1:7" s="46" customFormat="1" x14ac:dyDescent="0.2">
      <c r="A41" s="45"/>
      <c r="B41" s="45"/>
      <c r="C41" s="49"/>
      <c r="D41" s="49"/>
      <c r="E41" s="49"/>
      <c r="F41" s="49"/>
      <c r="G41" s="45"/>
    </row>
    <row r="42" spans="1:7" s="46" customFormat="1" x14ac:dyDescent="0.2">
      <c r="A42" s="50"/>
      <c r="B42" s="49"/>
      <c r="C42" s="49"/>
      <c r="D42" s="49"/>
      <c r="E42" s="49"/>
      <c r="F42" s="59"/>
      <c r="G42" s="60"/>
    </row>
    <row r="43" spans="1:7" s="46" customFormat="1" x14ac:dyDescent="0.2">
      <c r="A43" s="50"/>
      <c r="B43" s="49"/>
      <c r="C43" s="49"/>
      <c r="D43" s="49"/>
      <c r="E43" s="49"/>
      <c r="F43" s="59"/>
      <c r="G43" s="60"/>
    </row>
    <row r="44" spans="1:7" s="46" customFormat="1" x14ac:dyDescent="0.2">
      <c r="A44" s="50"/>
      <c r="B44" s="49"/>
      <c r="C44" s="49"/>
      <c r="D44" s="49"/>
      <c r="E44" s="49"/>
      <c r="F44" s="59"/>
      <c r="G44" s="60"/>
    </row>
    <row r="45" spans="1:7" s="46" customFormat="1" x14ac:dyDescent="0.2">
      <c r="A45" s="50"/>
      <c r="B45" s="51"/>
      <c r="C45" s="53"/>
      <c r="D45" s="53"/>
      <c r="E45" s="53"/>
      <c r="F45" s="53"/>
      <c r="G45" s="54"/>
    </row>
    <row r="46" spans="1:7" s="46" customFormat="1" x14ac:dyDescent="0.2">
      <c r="A46" s="50"/>
      <c r="B46" s="61"/>
      <c r="C46" s="62"/>
      <c r="D46" s="62"/>
      <c r="E46" s="62"/>
      <c r="F46" s="62"/>
      <c r="G46" s="54"/>
    </row>
    <row r="47" spans="1:7" s="46" customFormat="1" ht="18" customHeight="1" x14ac:dyDescent="0.2">
      <c r="A47" s="30"/>
      <c r="B47" s="56"/>
      <c r="C47" s="27"/>
      <c r="D47" s="28"/>
      <c r="E47" s="27"/>
      <c r="F47" s="28"/>
      <c r="G47" s="57"/>
    </row>
    <row r="48" spans="1:7" s="46" customFormat="1" x14ac:dyDescent="0.2">
      <c r="A48" s="30"/>
      <c r="B48" s="56"/>
      <c r="C48" s="27"/>
      <c r="D48" s="28"/>
      <c r="E48" s="27"/>
      <c r="F48" s="28"/>
      <c r="G48" s="48"/>
    </row>
    <row r="49" spans="1:7" s="46" customFormat="1" x14ac:dyDescent="0.2">
      <c r="A49" s="30"/>
      <c r="B49" s="56"/>
      <c r="C49" s="27"/>
      <c r="D49" s="28"/>
      <c r="E49" s="27"/>
      <c r="F49" s="28"/>
      <c r="G49" s="48"/>
    </row>
    <row r="50" spans="1:7" s="46" customFormat="1" x14ac:dyDescent="0.2">
      <c r="A50" s="63"/>
      <c r="B50" s="26"/>
      <c r="C50" s="27"/>
      <c r="D50" s="28"/>
      <c r="E50" s="27"/>
      <c r="F50" s="27"/>
      <c r="G50" s="29"/>
    </row>
    <row r="51" spans="1:7" s="46" customFormat="1" ht="57" customHeight="1" x14ac:dyDescent="0.2">
      <c r="A51" s="30"/>
      <c r="B51" s="26"/>
      <c r="C51" s="27"/>
      <c r="D51" s="28"/>
      <c r="E51" s="27"/>
      <c r="F51" s="27"/>
      <c r="G51" s="29"/>
    </row>
    <row r="52" spans="1:7" s="46" customFormat="1" x14ac:dyDescent="0.2">
      <c r="A52" s="30"/>
      <c r="B52" s="26"/>
      <c r="C52" s="27"/>
      <c r="D52" s="28"/>
      <c r="E52" s="27"/>
      <c r="F52" s="27"/>
      <c r="G52" s="29"/>
    </row>
    <row r="53" spans="1:7" s="46" customFormat="1" ht="15.75" x14ac:dyDescent="0.25">
      <c r="A53" s="64"/>
      <c r="B53" s="65"/>
      <c r="C53" s="65"/>
      <c r="D53" s="65"/>
      <c r="E53" s="65"/>
      <c r="F53" s="65"/>
      <c r="G53" s="65"/>
    </row>
    <row r="54" spans="1:7" s="46" customFormat="1" x14ac:dyDescent="0.2">
      <c r="A54" s="63"/>
      <c r="B54" s="63"/>
      <c r="C54" s="63"/>
      <c r="D54" s="63"/>
      <c r="E54" s="63"/>
      <c r="F54" s="63"/>
      <c r="G54" s="63"/>
    </row>
    <row r="55" spans="1:7" s="46" customFormat="1" x14ac:dyDescent="0.2">
      <c r="A55" s="66"/>
      <c r="B55" s="66"/>
      <c r="C55" s="66"/>
      <c r="D55" s="66"/>
      <c r="E55" s="66"/>
      <c r="F55" s="66"/>
      <c r="G55" s="66"/>
    </row>
    <row r="56" spans="1:7" s="46" customFormat="1" x14ac:dyDescent="0.2">
      <c r="A56" s="66"/>
      <c r="B56" s="66"/>
      <c r="C56" s="66"/>
      <c r="D56" s="66"/>
      <c r="E56" s="66"/>
      <c r="F56" s="66"/>
      <c r="G56" s="66"/>
    </row>
    <row r="57" spans="1:7" s="46" customFormat="1" x14ac:dyDescent="0.2">
      <c r="A57" s="66"/>
      <c r="B57" s="66"/>
      <c r="C57" s="66"/>
      <c r="D57" s="66"/>
      <c r="E57" s="66"/>
      <c r="F57" s="31"/>
      <c r="G57" s="66"/>
    </row>
    <row r="58" spans="1:7" s="46" customFormat="1" x14ac:dyDescent="0.2">
      <c r="A58" s="66"/>
      <c r="B58" s="66"/>
      <c r="C58" s="66"/>
      <c r="D58" s="66"/>
      <c r="E58" s="66"/>
      <c r="F58" s="66"/>
      <c r="G58" s="66"/>
    </row>
  </sheetData>
  <mergeCells count="9">
    <mergeCell ref="A8:G8"/>
    <mergeCell ref="A9:G9"/>
    <mergeCell ref="A10:A12"/>
    <mergeCell ref="B10:B12"/>
    <mergeCell ref="C10:F10"/>
    <mergeCell ref="G10:G12"/>
    <mergeCell ref="C11:D11"/>
    <mergeCell ref="E11:F11"/>
    <mergeCell ref="G13:G15"/>
  </mergeCells>
  <pageMargins left="0.98425196850393704" right="0" top="1.1417322834645669" bottom="0.35433070866141736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ремонты Факт_2022</vt:lpstr>
      <vt:lpstr>'ремонты Факт_2022'!Область_печати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2023-05-03T05:52:52Z</dcterms:created>
  <dcterms:modified xsi:type="dcterms:W3CDTF">2023-05-03T06:05:23Z</dcterms:modified>
</cp:coreProperties>
</file>